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ggeara_sb_gob_do/Documents/Escritorio/Coordinación Información Usuario/Transparencia/"/>
    </mc:Choice>
  </mc:AlternateContent>
  <xr:revisionPtr revIDLastSave="0" documentId="8_{D22D77FB-831E-4FFE-BA9A-C20D8B40A848}" xr6:coauthVersionLast="47" xr6:coauthVersionMax="47" xr10:uidLastSave="{00000000-0000-0000-0000-000000000000}"/>
  <workbookProtection workbookAlgorithmName="SHA-512" workbookHashValue="m2wjLe4+xiFEl9MtKY+pOzs7YIaiykS1VMMeW2D4cPNxBdxO/ySt/VfacuFMsPlumXsdFquAj+1mlnpmdtn0MQ==" workbookSaltValue="6+QB7is9XQLB5Iz80q1Qbw==" workbookSpinCount="100000" lockStructure="1"/>
  <bookViews>
    <workbookView xWindow="-120" yWindow="-120" windowWidth="20730" windowHeight="11160" firstSheet="4" activeTab="7" xr2:uid="{00000000-000D-0000-FFFF-FFFF00000000}"/>
  </bookViews>
  <sheets>
    <sheet name="Flujo de Contactos" sheetId="12" r:id="rId1"/>
    <sheet name="Razones de Contacto" sheetId="13" r:id="rId2"/>
    <sheet name="Experiencia del Usuario" sheetId="14" r:id="rId3"/>
    <sheet name="Reclamaciones" sheetId="1" r:id="rId4"/>
    <sheet name="Reclamaciones Más Frecuentes" sheetId="7" r:id="rId5"/>
    <sheet name="Información Financiera" sheetId="5" r:id="rId6"/>
    <sheet name="Central de Riesgo" sheetId="4" r:id="rId7"/>
    <sheet name="Contratos" sheetId="11" r:id="rId8"/>
  </sheets>
  <definedNames>
    <definedName name="_xlnm._FilterDatabase" localSheetId="5" hidden="1">'Información Financiera'!$B$4:$D$4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7" i="13" l="1"/>
  <c r="H104" i="13"/>
  <c r="H122" i="13"/>
  <c r="H123" i="13"/>
  <c r="H124" i="13"/>
  <c r="H125" i="13"/>
  <c r="H126" i="13"/>
  <c r="H127" i="13"/>
  <c r="H128" i="13"/>
  <c r="H129" i="13"/>
  <c r="H130" i="13"/>
  <c r="H131" i="13"/>
  <c r="H132" i="13"/>
  <c r="H133" i="13"/>
  <c r="H134" i="13"/>
  <c r="H135" i="13"/>
  <c r="H136" i="13"/>
  <c r="H137" i="13"/>
  <c r="H138" i="13"/>
  <c r="H139" i="13"/>
  <c r="C140" i="13"/>
  <c r="H140" i="13" s="1"/>
  <c r="D140" i="13"/>
  <c r="E140" i="13"/>
  <c r="F140" i="13"/>
  <c r="G140" i="13"/>
  <c r="H141" i="13"/>
  <c r="H142" i="13"/>
  <c r="H143" i="13"/>
  <c r="H144" i="13"/>
  <c r="H145" i="13"/>
  <c r="H146" i="13"/>
  <c r="H147" i="13"/>
  <c r="H148" i="13"/>
  <c r="H149" i="13"/>
  <c r="H150" i="13"/>
  <c r="H151" i="13"/>
  <c r="H152" i="13"/>
  <c r="H153" i="13"/>
  <c r="H154" i="13"/>
  <c r="H155" i="13"/>
  <c r="H156" i="13"/>
  <c r="H157" i="13"/>
  <c r="C158" i="13"/>
  <c r="D158" i="13"/>
  <c r="H158" i="13" s="1"/>
  <c r="E158" i="13"/>
  <c r="F158" i="13"/>
  <c r="G158" i="13"/>
  <c r="H159" i="13"/>
  <c r="H160" i="13"/>
  <c r="H161" i="13"/>
  <c r="H162" i="13"/>
  <c r="H163" i="13"/>
  <c r="H164" i="13"/>
  <c r="H165" i="13"/>
  <c r="H166" i="13"/>
  <c r="H167" i="13"/>
  <c r="H168" i="13"/>
  <c r="H169" i="13"/>
  <c r="H170" i="13"/>
  <c r="H171" i="13"/>
  <c r="H172" i="13"/>
  <c r="H173" i="13"/>
  <c r="H174" i="13"/>
  <c r="H175" i="13"/>
  <c r="C176" i="13"/>
  <c r="D176" i="13"/>
  <c r="E176" i="13"/>
  <c r="F176" i="13"/>
  <c r="G176" i="13"/>
  <c r="H176" i="13"/>
  <c r="H177" i="13"/>
  <c r="H178" i="13"/>
  <c r="H179" i="13"/>
  <c r="H180" i="13"/>
  <c r="H181" i="13"/>
  <c r="H182" i="13"/>
  <c r="H183" i="13"/>
  <c r="H184" i="13"/>
  <c r="H185" i="13"/>
  <c r="H186" i="13"/>
  <c r="H187" i="13"/>
  <c r="H188" i="13"/>
  <c r="H189" i="13"/>
  <c r="H190" i="13"/>
  <c r="H191" i="13"/>
  <c r="H192" i="13"/>
  <c r="H193" i="13"/>
  <c r="H194" i="13"/>
  <c r="C195" i="13"/>
  <c r="D195" i="13"/>
  <c r="E195" i="13"/>
  <c r="F195" i="13"/>
  <c r="G195" i="13"/>
  <c r="H195" i="13"/>
  <c r="H196" i="13"/>
  <c r="H197" i="13"/>
  <c r="H198" i="13"/>
  <c r="H199" i="13"/>
  <c r="H200" i="13"/>
  <c r="H201" i="13"/>
  <c r="H202" i="13"/>
  <c r="H203" i="13"/>
  <c r="H204" i="13"/>
  <c r="H205" i="13"/>
  <c r="H206" i="13"/>
  <c r="H207" i="13"/>
  <c r="H208" i="13"/>
  <c r="H209" i="13"/>
  <c r="H210" i="13"/>
  <c r="H211" i="13"/>
  <c r="H212" i="13"/>
  <c r="H213" i="13"/>
  <c r="C214" i="13"/>
  <c r="D214" i="13"/>
  <c r="E214" i="13"/>
  <c r="F214" i="13"/>
  <c r="G214" i="13"/>
  <c r="H214" i="13"/>
  <c r="H215" i="13"/>
  <c r="H216" i="13"/>
  <c r="H217" i="13"/>
  <c r="H218" i="13"/>
  <c r="H219" i="13"/>
  <c r="H220" i="13"/>
  <c r="H221" i="13"/>
  <c r="H222" i="13"/>
  <c r="H223" i="13"/>
  <c r="H224" i="13"/>
  <c r="H225" i="13"/>
  <c r="H226" i="13"/>
  <c r="H227" i="13"/>
  <c r="H228" i="13"/>
  <c r="H229" i="13"/>
  <c r="H230" i="13"/>
  <c r="H231" i="13"/>
  <c r="H232" i="13"/>
  <c r="C233" i="13"/>
  <c r="D233" i="13"/>
  <c r="E233" i="13"/>
  <c r="F233" i="13"/>
  <c r="G233" i="13"/>
  <c r="H233" i="13"/>
  <c r="H234" i="13"/>
  <c r="H235" i="13"/>
  <c r="H236" i="13"/>
  <c r="H237" i="13"/>
  <c r="H238" i="13"/>
  <c r="H239" i="13"/>
  <c r="H240" i="13"/>
  <c r="H241" i="13"/>
  <c r="H242" i="13"/>
  <c r="H243" i="13"/>
  <c r="H244" i="13"/>
  <c r="H245" i="13"/>
  <c r="H246" i="13"/>
  <c r="H247" i="13"/>
  <c r="H248" i="13"/>
  <c r="H249" i="13"/>
  <c r="H250" i="13"/>
  <c r="H251" i="13"/>
  <c r="H252" i="13"/>
  <c r="C253" i="13"/>
  <c r="D253" i="13"/>
  <c r="H253" i="13" s="1"/>
  <c r="E253" i="13"/>
  <c r="F253" i="13"/>
  <c r="G253" i="13"/>
  <c r="H254" i="13"/>
  <c r="H255" i="13"/>
  <c r="H256" i="13"/>
  <c r="H257" i="13"/>
  <c r="H258" i="13"/>
  <c r="H259" i="13"/>
  <c r="H260" i="13"/>
  <c r="H261" i="13"/>
  <c r="H262" i="13"/>
  <c r="H263" i="13"/>
  <c r="H264" i="13"/>
  <c r="H265" i="13"/>
  <c r="H266" i="13"/>
  <c r="H267" i="13"/>
  <c r="H268" i="13"/>
  <c r="H269" i="13"/>
  <c r="H270" i="13"/>
  <c r="H271" i="13"/>
  <c r="H272" i="13"/>
  <c r="C273" i="13"/>
  <c r="H273" i="13" s="1"/>
  <c r="D273" i="13"/>
  <c r="E273" i="13"/>
  <c r="E294" i="13" s="1"/>
  <c r="F273" i="13"/>
  <c r="F294" i="13" s="1"/>
  <c r="G273" i="13"/>
  <c r="H274" i="13"/>
  <c r="H275" i="13"/>
  <c r="H276" i="13"/>
  <c r="H277" i="13"/>
  <c r="H278" i="13"/>
  <c r="H279" i="13"/>
  <c r="H280" i="13"/>
  <c r="H281" i="13"/>
  <c r="H282" i="13"/>
  <c r="H283" i="13"/>
  <c r="H284" i="13"/>
  <c r="H285" i="13"/>
  <c r="H286" i="13"/>
  <c r="H287" i="13"/>
  <c r="H288" i="13"/>
  <c r="H289" i="13"/>
  <c r="H290" i="13"/>
  <c r="H291" i="13"/>
  <c r="H292" i="13"/>
  <c r="C293" i="13"/>
  <c r="D293" i="13"/>
  <c r="H293" i="13" s="1"/>
  <c r="E293" i="13"/>
  <c r="F293" i="13"/>
  <c r="G293" i="13"/>
  <c r="C294" i="13"/>
  <c r="G294" i="13"/>
  <c r="H295" i="13"/>
  <c r="H296" i="13"/>
  <c r="H297" i="13"/>
  <c r="H298" i="13"/>
  <c r="H299" i="13"/>
  <c r="H300" i="13"/>
  <c r="H301" i="13"/>
  <c r="H302" i="13"/>
  <c r="H303" i="13"/>
  <c r="H304" i="13"/>
  <c r="H305" i="13"/>
  <c r="H306" i="13"/>
  <c r="H307" i="13"/>
  <c r="H308" i="13"/>
  <c r="H309" i="13"/>
  <c r="H310" i="13"/>
  <c r="H311" i="13"/>
  <c r="H312" i="13"/>
  <c r="H313" i="13"/>
  <c r="C314" i="13"/>
  <c r="H314" i="13" s="1"/>
  <c r="D314" i="13"/>
  <c r="E314" i="13"/>
  <c r="F314" i="13"/>
  <c r="G314" i="13"/>
  <c r="H315" i="13"/>
  <c r="H316" i="13"/>
  <c r="H317" i="13"/>
  <c r="H318" i="13"/>
  <c r="H319" i="13"/>
  <c r="H320" i="13"/>
  <c r="H321" i="13"/>
  <c r="H322" i="13"/>
  <c r="H323" i="13"/>
  <c r="H324" i="13"/>
  <c r="H325" i="13"/>
  <c r="H326" i="13"/>
  <c r="H327" i="13"/>
  <c r="H328" i="13"/>
  <c r="H329" i="13"/>
  <c r="H330" i="13"/>
  <c r="H331" i="13"/>
  <c r="H332" i="13"/>
  <c r="H333" i="13"/>
  <c r="C334" i="13"/>
  <c r="H334" i="13" s="1"/>
  <c r="D334" i="13"/>
  <c r="D355" i="13" s="1"/>
  <c r="E334" i="13"/>
  <c r="E355" i="13" s="1"/>
  <c r="F334" i="13"/>
  <c r="F355" i="13" s="1"/>
  <c r="G334" i="13"/>
  <c r="H335" i="13"/>
  <c r="H336" i="13"/>
  <c r="H337" i="13"/>
  <c r="H338" i="13"/>
  <c r="H339" i="13"/>
  <c r="H340" i="13"/>
  <c r="H341" i="13"/>
  <c r="H342" i="13"/>
  <c r="H343" i="13"/>
  <c r="H344" i="13"/>
  <c r="H345" i="13"/>
  <c r="H346" i="13"/>
  <c r="H347" i="13"/>
  <c r="H348" i="13"/>
  <c r="H349" i="13"/>
  <c r="H350" i="13"/>
  <c r="H351" i="13"/>
  <c r="H352" i="13"/>
  <c r="H353" i="13"/>
  <c r="C354" i="13"/>
  <c r="H354" i="13" s="1"/>
  <c r="D354" i="13"/>
  <c r="E354" i="13"/>
  <c r="F354" i="13"/>
  <c r="G354" i="13"/>
  <c r="C355" i="13"/>
  <c r="G355" i="13"/>
  <c r="G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B23" i="12"/>
  <c r="G23" i="12" s="1"/>
  <c r="C23" i="12"/>
  <c r="D23" i="12"/>
  <c r="E23" i="12"/>
  <c r="F23" i="12"/>
  <c r="G24" i="12"/>
  <c r="G25" i="12"/>
  <c r="G26" i="12"/>
  <c r="B27" i="12"/>
  <c r="C27" i="12"/>
  <c r="D27" i="12"/>
  <c r="E27" i="12"/>
  <c r="F27" i="12"/>
  <c r="G27" i="12"/>
  <c r="H294" i="13" l="1"/>
  <c r="H355" i="13"/>
  <c r="D294" i="13"/>
  <c r="D28" i="11" l="1"/>
  <c r="C28" i="11"/>
  <c r="D27" i="4"/>
  <c r="C27" i="4"/>
  <c r="J28" i="1"/>
  <c r="O28" i="1"/>
  <c r="M28" i="1"/>
  <c r="N28" i="1" s="1"/>
  <c r="D28" i="1"/>
  <c r="E28" i="1"/>
  <c r="F28" i="1"/>
  <c r="G28" i="1"/>
  <c r="H28" i="1"/>
  <c r="I28" i="1"/>
  <c r="C28" i="1"/>
  <c r="D27" i="5"/>
  <c r="C27" i="5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C28" i="7"/>
  <c r="L28" i="1" l="1"/>
  <c r="K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2" authorId="0" shapeId="0" xr:uid="{A3516809-1040-4859-9161-000790162D33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191 de ChatBot</t>
        </r>
      </text>
    </comment>
  </commentList>
</comments>
</file>

<file path=xl/sharedStrings.xml><?xml version="1.0" encoding="utf-8"?>
<sst xmlns="http://schemas.openxmlformats.org/spreadsheetml/2006/main" count="590" uniqueCount="145">
  <si>
    <t>Fecha</t>
  </si>
  <si>
    <t>Pendientes</t>
  </si>
  <si>
    <t>Nomenclatura:</t>
  </si>
  <si>
    <t>Favorable</t>
  </si>
  <si>
    <t>Desfavorable</t>
  </si>
  <si>
    <t>Reclamaciones que se completaron en ese período.</t>
  </si>
  <si>
    <t>Reclamaciones que ingresaron en ese período.</t>
  </si>
  <si>
    <t>Monto acordado para devolución, el monto final dependerá de si la entidad solicita reconsideración.</t>
  </si>
  <si>
    <t>Reclamaciones cuyo resultado fue favorable para el usuario.</t>
  </si>
  <si>
    <t>Reclamaciones cuyo resultado fue favorable para la entidad, o en otras palabras, desfavorable para el usuario.</t>
  </si>
  <si>
    <t>Plazo de Resolución</t>
  </si>
  <si>
    <t>Las reclamaciones tienen un plazo de 60 días calendarios para ser completadas.</t>
  </si>
  <si>
    <t>% Favorable</t>
  </si>
  <si>
    <t>% Desfavorable</t>
  </si>
  <si>
    <t>Información Financiera</t>
  </si>
  <si>
    <t>Solicitudes</t>
  </si>
  <si>
    <t>Reportes de Central de Riesgos</t>
  </si>
  <si>
    <t>Entregas</t>
  </si>
  <si>
    <t>0.15% a Transferencias</t>
  </si>
  <si>
    <t>Problemas en Cajero</t>
  </si>
  <si>
    <t>Beneficios</t>
  </si>
  <si>
    <t>Bloqueo de Cuenta</t>
  </si>
  <si>
    <t>Buró de Crédito</t>
  </si>
  <si>
    <t>Cancelación Producto</t>
  </si>
  <si>
    <t>Cargos</t>
  </si>
  <si>
    <t>Consumos</t>
  </si>
  <si>
    <t>Depósitos</t>
  </si>
  <si>
    <t>Devolución</t>
  </si>
  <si>
    <t>Débitos</t>
  </si>
  <si>
    <t>Otros</t>
  </si>
  <si>
    <t>Pagos</t>
  </si>
  <si>
    <t>Problemas con Préstamos</t>
  </si>
  <si>
    <t>Retiros</t>
  </si>
  <si>
    <t>Transacción</t>
  </si>
  <si>
    <t>Transferencias</t>
  </si>
  <si>
    <t>Problemas técnicos en cajeros automáticos.</t>
  </si>
  <si>
    <t>Avances de efectivo o transacciones procesadas con diferencia</t>
  </si>
  <si>
    <t>Beneficios extra como programas de fidelidad, seguros, etc. asociados al producto.</t>
  </si>
  <si>
    <t>Información errónea en los burós de crédito.</t>
  </si>
  <si>
    <t>Bloqueo de montos o cuentas sin justificación.</t>
  </si>
  <si>
    <t>Solicitud de cancelación por el usuario o cancelación sin notificación por parte de la entidad.</t>
  </si>
  <si>
    <t>Depósitos no reflejados o mal aplicados.</t>
  </si>
  <si>
    <t>Cargos administrativos no reconocidos o duplicados.</t>
  </si>
  <si>
    <t>Devolución a favor del usuario por parte de la entidad.</t>
  </si>
  <si>
    <t>Problemas con débitos automáticos no autorizados o reconocidos.</t>
  </si>
  <si>
    <t>Error en el cobro de intereses en el producto asociado.</t>
  </si>
  <si>
    <t>Errores de estado de cuenta y otros.</t>
  </si>
  <si>
    <t>Pago a producto mal aplicado o no reflejado.</t>
  </si>
  <si>
    <t>Apertura de producto sin autorización del usuario.</t>
  </si>
  <si>
    <t>Problemas con las cuotas, tasas y primas de los préstamos.</t>
  </si>
  <si>
    <t>Publicidad no se corresponde con los servicios brindados u ofertados.</t>
  </si>
  <si>
    <t>Retiros no reconocidos.</t>
  </si>
  <si>
    <t>Transferencia no reconocida, no aplicada, duplicada, con errores o procesadas con diferencias.</t>
  </si>
  <si>
    <t>Producto No Autorizado</t>
  </si>
  <si>
    <t>Error Intereses</t>
  </si>
  <si>
    <t>Publicidad Engañosa</t>
  </si>
  <si>
    <t>CONTACTOS</t>
  </si>
  <si>
    <t>Presencial</t>
  </si>
  <si>
    <t>Correo</t>
  </si>
  <si>
    <t>Teléfono</t>
  </si>
  <si>
    <t>Chat</t>
  </si>
  <si>
    <t>NOTAS:</t>
  </si>
  <si>
    <t>A partir de diciembre 2020, se inició con la tipificación de los contactos por canales.</t>
  </si>
  <si>
    <t>RAZONES DE CONTACTO</t>
  </si>
  <si>
    <t>Razón</t>
  </si>
  <si>
    <t>Telefono</t>
  </si>
  <si>
    <t>Redes Sociales</t>
  </si>
  <si>
    <t>Mediación con entidad</t>
  </si>
  <si>
    <t>Orientación ciudadana</t>
  </si>
  <si>
    <t>Otras razones</t>
  </si>
  <si>
    <t>Queja o denuncia</t>
  </si>
  <si>
    <t>Retiro de oficio</t>
  </si>
  <si>
    <t>No Tipificado</t>
  </si>
  <si>
    <t>Total Mensual</t>
  </si>
  <si>
    <t>Correo Electrónico</t>
  </si>
  <si>
    <t>Solicitudes de Información Financiera</t>
  </si>
  <si>
    <t>Recopilatorio de todos los productos de una persona física o jurídica en el sistema financiero.</t>
  </si>
  <si>
    <t>Reporte gratuito y consolidado de los movimientos de préstamos y tarjetas de créditos, así como la visualización de la categoría de riesgo crediticio que posee en el sistema financiero el usuario que lo requiera.</t>
  </si>
  <si>
    <t>ENCUESTA DE SATISFACCIÓN</t>
  </si>
  <si>
    <t>Concepto</t>
  </si>
  <si>
    <t>General</t>
  </si>
  <si>
    <t>Meta</t>
  </si>
  <si>
    <t>CSAT</t>
  </si>
  <si>
    <t>CES</t>
  </si>
  <si>
    <t>Índice de Satisfacción del Usuario</t>
  </si>
  <si>
    <t>Indice de Esfuerzo del Usuario</t>
  </si>
  <si>
    <t>Recursos de reconsideración</t>
  </si>
  <si>
    <t>Reclamación</t>
  </si>
  <si>
    <t>Estatus de caso</t>
  </si>
  <si>
    <t>Central de riesgo</t>
  </si>
  <si>
    <t>Llamada Interna</t>
  </si>
  <si>
    <t>Levantamiento de datos</t>
  </si>
  <si>
    <t>Encuesta</t>
  </si>
  <si>
    <t>Agendar una cita</t>
  </si>
  <si>
    <t>Transferencia de llamadas</t>
  </si>
  <si>
    <t>Notificación a usuario</t>
  </si>
  <si>
    <t>jul 2021</t>
  </si>
  <si>
    <t>Abr 2021</t>
  </si>
  <si>
    <t>Flujo de reclamaciones</t>
  </si>
  <si>
    <t>Recibidas</t>
  </si>
  <si>
    <t>Descartadas</t>
  </si>
  <si>
    <t>Completadas</t>
  </si>
  <si>
    <t>Con decisión</t>
  </si>
  <si>
    <t>Sin decisión</t>
  </si>
  <si>
    <t xml:space="preserve">Favorable  </t>
  </si>
  <si>
    <t>Promedio por caso</t>
  </si>
  <si>
    <t>Reclamaciones favorables que implicaron devolución</t>
  </si>
  <si>
    <t>Fecha en que se hizo la medición.</t>
  </si>
  <si>
    <t>Cantidad de reclamaciones recibidas, completadas y pendientes.</t>
  </si>
  <si>
    <t>Reclamaciones que fueron descartadas luego de la apertura, ya sea por falta de requisitos o duplicados</t>
  </si>
  <si>
    <t>Reclamaciones que se están en proceso en ese período.</t>
  </si>
  <si>
    <t>Reclamaciones con decisión</t>
  </si>
  <si>
    <t>Reclamaciones que se completaron con una decisión de favorabilidad.</t>
  </si>
  <si>
    <t>Reclamaciones sin decisión</t>
  </si>
  <si>
    <t>Reclamaciones que se completaron sin una decisión de favorabilidad, ya sea porque fueron desestimadas por el usuario,</t>
  </si>
  <si>
    <t>recibieron una carta informativa o fueron declaradas inadmisibles luego del proceso de revisión.</t>
  </si>
  <si>
    <t>Monto instruído a devolver a favor del Usuario</t>
  </si>
  <si>
    <t>Cantidad de reclamaciones que fueron favorables al usuario e implican monto a devolver.</t>
  </si>
  <si>
    <t>Consumos no reconocidos, duplicados o con montos distintos.</t>
  </si>
  <si>
    <t>Cantidad de reclamaciones recibidas cada mes, clasificadas por categoría.</t>
  </si>
  <si>
    <t>Cantidad de solicitudes de información financiera recibidas y entregadas cada mes.</t>
  </si>
  <si>
    <t>Cantidad de solicitudes de reportes de Central de Riesgos cada mes.</t>
  </si>
  <si>
    <t>FLUJO DE RECLAMACIONES</t>
  </si>
  <si>
    <t>RESULTADO</t>
  </si>
  <si>
    <t>TIPO DE DECISIÓN</t>
  </si>
  <si>
    <t>MONTO INSTRUÍDO A ACREDITAR AL USUARIO</t>
  </si>
  <si>
    <t>CATEGORÍAS DE RECLAMACIÓN</t>
  </si>
  <si>
    <t>INFORMACIÓN FINANCIERA</t>
  </si>
  <si>
    <t>REPORTES DE CENTRAL DE RIESGOS</t>
  </si>
  <si>
    <t>ProUsuario Digital</t>
  </si>
  <si>
    <t>-</t>
  </si>
  <si>
    <r>
      <t xml:space="preserve">Fuente: </t>
    </r>
    <r>
      <rPr>
        <sz val="11"/>
        <color theme="1"/>
        <rFont val="Calibri"/>
        <family val="2"/>
        <scheme val="minor"/>
      </rPr>
      <t>Superintendencia de Bancos de la República Dominicana 2022</t>
    </r>
  </si>
  <si>
    <t>Cargo 0.15% a transferencias a terceros.</t>
  </si>
  <si>
    <t>Total Trimestral</t>
  </si>
  <si>
    <t>Consultas Bancamérica</t>
  </si>
  <si>
    <t>1er trimestre 2022</t>
  </si>
  <si>
    <t>Contrato de Adhesión</t>
  </si>
  <si>
    <t>Documento donde se definen los acuerdos a los que se comprometen el usuario y la entidad financiera dependiendo del producto en cuestión.</t>
  </si>
  <si>
    <t>Reclamaciones atendidas por PROUSUARIO por estatus, tipo de decisión y montos instruidos a devolver a favor del usuario, según mes. Agosto 2020-Junio 2022</t>
  </si>
  <si>
    <t>Estados de Cuenta</t>
  </si>
  <si>
    <t>Discrepancias o no recepción de estados de cuenta de los productos.</t>
  </si>
  <si>
    <t>2do trimestre 2022</t>
  </si>
  <si>
    <t>Total 2022 T2</t>
  </si>
  <si>
    <t>Total</t>
  </si>
  <si>
    <t>Total Razón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</si>
</sst>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82C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5C809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8"/>
      </left>
      <right style="thin">
        <color auto="1"/>
      </right>
      <top style="thin">
        <color theme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theme="8"/>
      </top>
      <bottom style="thin">
        <color auto="1"/>
      </bottom>
      <diagonal/>
    </border>
    <border>
      <left/>
      <right/>
      <top style="thin">
        <color theme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201">
    <xf numFmtId="0" fontId="0" fillId="0" borderId="0" xfId="0"/>
    <xf numFmtId="0" fontId="0" fillId="0" borderId="17" xfId="0" applyBorder="1"/>
    <xf numFmtId="0" fontId="0" fillId="0" borderId="10" xfId="0" applyBorder="1"/>
    <xf numFmtId="0" fontId="0" fillId="0" borderId="0" xfId="0" applyFont="1"/>
    <xf numFmtId="164" fontId="6" fillId="0" borderId="0" xfId="0" applyNumberFormat="1" applyFont="1"/>
    <xf numFmtId="9" fontId="0" fillId="0" borderId="0" xfId="3" applyFont="1"/>
    <xf numFmtId="44" fontId="0" fillId="0" borderId="0" xfId="2" applyFont="1"/>
    <xf numFmtId="164" fontId="0" fillId="0" borderId="0" xfId="0" applyNumberFormat="1" applyFont="1"/>
    <xf numFmtId="164" fontId="7" fillId="0" borderId="2" xfId="0" applyNumberFormat="1" applyFont="1" applyBorder="1" applyAlignment="1">
      <alignment horizontal="right" vertical="top" indent="1"/>
    </xf>
    <xf numFmtId="165" fontId="9" fillId="0" borderId="5" xfId="1" applyNumberFormat="1" applyFont="1" applyBorder="1"/>
    <xf numFmtId="165" fontId="9" fillId="0" borderId="1" xfId="1" applyNumberFormat="1" applyFont="1" applyBorder="1"/>
    <xf numFmtId="0" fontId="9" fillId="0" borderId="1" xfId="0" applyFont="1" applyBorder="1"/>
    <xf numFmtId="9" fontId="9" fillId="0" borderId="1" xfId="3" applyFont="1" applyBorder="1"/>
    <xf numFmtId="44" fontId="9" fillId="0" borderId="1" xfId="2" applyFont="1" applyBorder="1"/>
    <xf numFmtId="165" fontId="9" fillId="0" borderId="13" xfId="1" applyNumberFormat="1" applyFont="1" applyBorder="1"/>
    <xf numFmtId="164" fontId="7" fillId="0" borderId="1" xfId="0" applyNumberFormat="1" applyFont="1" applyBorder="1" applyAlignment="1">
      <alignment horizontal="right" vertical="top" indent="1"/>
    </xf>
    <xf numFmtId="164" fontId="7" fillId="0" borderId="5" xfId="0" applyNumberFormat="1" applyFont="1" applyBorder="1" applyAlignment="1">
      <alignment horizontal="right" vertical="top" indent="1"/>
    </xf>
    <xf numFmtId="164" fontId="10" fillId="0" borderId="0" xfId="0" applyNumberFormat="1" applyFont="1"/>
    <xf numFmtId="0" fontId="10" fillId="0" borderId="0" xfId="0" applyFont="1"/>
    <xf numFmtId="9" fontId="10" fillId="0" borderId="0" xfId="3" applyFont="1"/>
    <xf numFmtId="44" fontId="10" fillId="0" borderId="0" xfId="2" applyFont="1"/>
    <xf numFmtId="164" fontId="11" fillId="0" borderId="2" xfId="0" applyNumberFormat="1" applyFont="1" applyBorder="1" applyAlignment="1">
      <alignment horizontal="right" vertical="top" indent="1"/>
    </xf>
    <xf numFmtId="165" fontId="12" fillId="0" borderId="1" xfId="1" applyNumberFormat="1" applyFont="1" applyBorder="1"/>
    <xf numFmtId="0" fontId="12" fillId="0" borderId="1" xfId="0" applyFont="1" applyBorder="1"/>
    <xf numFmtId="9" fontId="12" fillId="0" borderId="1" xfId="3" applyFont="1" applyBorder="1"/>
    <xf numFmtId="44" fontId="12" fillId="0" borderId="1" xfId="2" applyFont="1" applyBorder="1"/>
    <xf numFmtId="0" fontId="7" fillId="8" borderId="5" xfId="0" applyFont="1" applyFill="1" applyBorder="1" applyAlignment="1">
      <alignment horizontal="center" vertical="center"/>
    </xf>
    <xf numFmtId="9" fontId="7" fillId="8" borderId="5" xfId="3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right" vertical="top" indent="1"/>
    </xf>
    <xf numFmtId="164" fontId="7" fillId="8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44" fontId="7" fillId="8" borderId="5" xfId="2" applyFont="1" applyFill="1" applyBorder="1" applyAlignment="1">
      <alignment horizontal="center" vertical="center"/>
    </xf>
    <xf numFmtId="164" fontId="7" fillId="8" borderId="5" xfId="0" applyNumberFormat="1" applyFont="1" applyFill="1" applyBorder="1" applyAlignment="1">
      <alignment horizontal="center" vertical="center"/>
    </xf>
    <xf numFmtId="164" fontId="7" fillId="0" borderId="0" xfId="0" applyNumberFormat="1" applyFont="1" applyBorder="1"/>
    <xf numFmtId="0" fontId="0" fillId="0" borderId="0" xfId="0" applyBorder="1"/>
    <xf numFmtId="0" fontId="2" fillId="0" borderId="0" xfId="0" applyFont="1" applyBorder="1"/>
    <xf numFmtId="9" fontId="2" fillId="0" borderId="0" xfId="3" applyFont="1" applyBorder="1"/>
    <xf numFmtId="44" fontId="2" fillId="0" borderId="0" xfId="2" applyFont="1" applyBorder="1"/>
    <xf numFmtId="164" fontId="4" fillId="0" borderId="6" xfId="0" applyNumberFormat="1" applyFont="1" applyBorder="1"/>
    <xf numFmtId="0" fontId="0" fillId="0" borderId="6" xfId="0" applyBorder="1"/>
    <xf numFmtId="0" fontId="2" fillId="0" borderId="6" xfId="0" applyFont="1" applyBorder="1"/>
    <xf numFmtId="9" fontId="2" fillId="0" borderId="6" xfId="3" applyFont="1" applyBorder="1"/>
    <xf numFmtId="44" fontId="2" fillId="0" borderId="6" xfId="2" applyFont="1" applyBorder="1"/>
    <xf numFmtId="164" fontId="4" fillId="0" borderId="17" xfId="0" applyNumberFormat="1" applyFont="1" applyBorder="1"/>
    <xf numFmtId="0" fontId="2" fillId="0" borderId="17" xfId="0" applyFont="1" applyBorder="1"/>
    <xf numFmtId="9" fontId="2" fillId="0" borderId="17" xfId="3" applyFont="1" applyBorder="1"/>
    <xf numFmtId="44" fontId="2" fillId="0" borderId="17" xfId="2" applyFont="1" applyBorder="1"/>
    <xf numFmtId="164" fontId="4" fillId="0" borderId="10" xfId="0" applyNumberFormat="1" applyFont="1" applyBorder="1"/>
    <xf numFmtId="0" fontId="2" fillId="0" borderId="10" xfId="0" applyFont="1" applyBorder="1"/>
    <xf numFmtId="9" fontId="2" fillId="0" borderId="10" xfId="3" applyFont="1" applyBorder="1"/>
    <xf numFmtId="44" fontId="2" fillId="0" borderId="10" xfId="2" applyFont="1" applyBorder="1"/>
    <xf numFmtId="0" fontId="4" fillId="0" borderId="0" xfId="0" applyFont="1"/>
    <xf numFmtId="164" fontId="7" fillId="0" borderId="1" xfId="0" applyNumberFormat="1" applyFont="1" applyBorder="1" applyAlignment="1">
      <alignment horizontal="right" indent="1"/>
    </xf>
    <xf numFmtId="165" fontId="9" fillId="0" borderId="1" xfId="1" applyNumberFormat="1" applyFont="1" applyFill="1" applyBorder="1"/>
    <xf numFmtId="164" fontId="7" fillId="3" borderId="1" xfId="0" applyNumberFormat="1" applyFont="1" applyFill="1" applyBorder="1" applyAlignment="1">
      <alignment horizontal="right" indent="1"/>
    </xf>
    <xf numFmtId="0" fontId="9" fillId="3" borderId="1" xfId="0" applyFont="1" applyFill="1" applyBorder="1"/>
    <xf numFmtId="165" fontId="9" fillId="3" borderId="1" xfId="1" applyNumberFormat="1" applyFont="1" applyFill="1" applyBorder="1"/>
    <xf numFmtId="164" fontId="7" fillId="5" borderId="1" xfId="4" applyNumberFormat="1" applyFont="1" applyFill="1" applyBorder="1" applyAlignment="1">
      <alignment horizontal="right" indent="1"/>
    </xf>
    <xf numFmtId="0" fontId="7" fillId="5" borderId="1" xfId="4" applyFont="1" applyFill="1" applyBorder="1"/>
    <xf numFmtId="165" fontId="7" fillId="5" borderId="1" xfId="1" applyNumberFormat="1" applyFont="1" applyFill="1" applyBorder="1"/>
    <xf numFmtId="164" fontId="7" fillId="5" borderId="1" xfId="0" applyNumberFormat="1" applyFont="1" applyFill="1" applyBorder="1" applyAlignment="1">
      <alignment horizontal="right" indent="1"/>
    </xf>
    <xf numFmtId="0" fontId="7" fillId="5" borderId="1" xfId="0" applyFont="1" applyFill="1" applyBorder="1"/>
    <xf numFmtId="165" fontId="9" fillId="3" borderId="13" xfId="1" applyNumberFormat="1" applyFont="1" applyFill="1" applyBorder="1"/>
    <xf numFmtId="165" fontId="7" fillId="6" borderId="2" xfId="1" applyNumberFormat="1" applyFont="1" applyFill="1" applyBorder="1"/>
    <xf numFmtId="165" fontId="7" fillId="6" borderId="1" xfId="1" applyNumberFormat="1" applyFont="1" applyFill="1" applyBorder="1"/>
    <xf numFmtId="164" fontId="7" fillId="6" borderId="1" xfId="0" applyNumberFormat="1" applyFont="1" applyFill="1" applyBorder="1" applyAlignment="1">
      <alignment horizontal="right" indent="1"/>
    </xf>
    <xf numFmtId="0" fontId="0" fillId="0" borderId="0" xfId="0" applyFont="1" applyAlignment="1">
      <alignment vertical="center" wrapText="1"/>
    </xf>
    <xf numFmtId="49" fontId="4" fillId="3" borderId="0" xfId="0" applyNumberFormat="1" applyFont="1" applyFill="1" applyBorder="1" applyAlignment="1">
      <alignment horizontal="left" vertical="top"/>
    </xf>
    <xf numFmtId="164" fontId="7" fillId="3" borderId="1" xfId="0" applyNumberFormat="1" applyFont="1" applyFill="1" applyBorder="1" applyAlignment="1">
      <alignment horizontal="center"/>
    </xf>
    <xf numFmtId="0" fontId="9" fillId="3" borderId="2" xfId="0" applyFont="1" applyFill="1" applyBorder="1"/>
    <xf numFmtId="9" fontId="9" fillId="3" borderId="1" xfId="3" applyFont="1" applyFill="1" applyBorder="1"/>
    <xf numFmtId="9" fontId="9" fillId="3" borderId="3" xfId="3" applyFont="1" applyFill="1" applyBorder="1"/>
    <xf numFmtId="0" fontId="9" fillId="3" borderId="11" xfId="0" applyFont="1" applyFill="1" applyBorder="1"/>
    <xf numFmtId="9" fontId="9" fillId="3" borderId="13" xfId="3" applyFont="1" applyFill="1" applyBorder="1"/>
    <xf numFmtId="164" fontId="7" fillId="3" borderId="13" xfId="3" applyNumberFormat="1" applyFont="1" applyFill="1" applyBorder="1" applyAlignment="1">
      <alignment horizontal="center"/>
    </xf>
    <xf numFmtId="9" fontId="9" fillId="3" borderId="13" xfId="0" applyNumberFormat="1" applyFont="1" applyFill="1" applyBorder="1"/>
    <xf numFmtId="9" fontId="9" fillId="3" borderId="16" xfId="0" applyNumberFormat="1" applyFont="1" applyFill="1" applyBorder="1"/>
    <xf numFmtId="164" fontId="4" fillId="0" borderId="0" xfId="0" applyNumberFormat="1" applyFont="1" applyBorder="1" applyAlignment="1">
      <alignment horizontal="center" vertical="top"/>
    </xf>
    <xf numFmtId="164" fontId="7" fillId="0" borderId="13" xfId="0" applyNumberFormat="1" applyFont="1" applyBorder="1" applyAlignment="1">
      <alignment horizontal="right" vertical="top" indent="1"/>
    </xf>
    <xf numFmtId="164" fontId="0" fillId="7" borderId="1" xfId="0" applyNumberFormat="1" applyFont="1" applyFill="1" applyBorder="1"/>
    <xf numFmtId="164" fontId="7" fillId="8" borderId="1" xfId="0" applyNumberFormat="1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9" fontId="7" fillId="8" borderId="7" xfId="3" applyFont="1" applyFill="1" applyBorder="1" applyAlignment="1">
      <alignment horizontal="center" vertical="center" wrapText="1"/>
    </xf>
    <xf numFmtId="9" fontId="7" fillId="8" borderId="1" xfId="3" applyFont="1" applyFill="1" applyBorder="1" applyAlignment="1">
      <alignment horizontal="center" vertical="center" wrapText="1"/>
    </xf>
    <xf numFmtId="9" fontId="7" fillId="8" borderId="9" xfId="3" applyFont="1" applyFill="1" applyBorder="1" applyAlignment="1">
      <alignment horizontal="center" vertical="center" wrapText="1"/>
    </xf>
    <xf numFmtId="44" fontId="7" fillId="8" borderId="8" xfId="2" applyFont="1" applyFill="1" applyBorder="1" applyAlignment="1">
      <alignment horizontal="center" vertical="center" wrapText="1"/>
    </xf>
    <xf numFmtId="44" fontId="7" fillId="8" borderId="7" xfId="2" applyFont="1" applyFill="1" applyBorder="1" applyAlignment="1">
      <alignment horizontal="center" vertical="center" wrapText="1"/>
    </xf>
    <xf numFmtId="44" fontId="7" fillId="8" borderId="9" xfId="2" applyFont="1" applyFill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8" fillId="8" borderId="5" xfId="0" applyFont="1" applyFill="1" applyBorder="1" applyAlignment="1">
      <alignment horizontal="center" vertical="center"/>
    </xf>
    <xf numFmtId="164" fontId="8" fillId="8" borderId="5" xfId="0" applyNumberFormat="1" applyFont="1" applyFill="1" applyBorder="1" applyAlignment="1">
      <alignment horizontal="center" vertical="center"/>
    </xf>
    <xf numFmtId="164" fontId="0" fillId="7" borderId="3" xfId="0" applyNumberFormat="1" applyFont="1" applyFill="1" applyBorder="1"/>
    <xf numFmtId="164" fontId="11" fillId="0" borderId="11" xfId="0" applyNumberFormat="1" applyFont="1" applyBorder="1" applyAlignment="1">
      <alignment horizontal="right" vertical="top" indent="1"/>
    </xf>
    <xf numFmtId="165" fontId="14" fillId="0" borderId="1" xfId="0" applyNumberFormat="1" applyFont="1" applyBorder="1"/>
    <xf numFmtId="165" fontId="14" fillId="0" borderId="1" xfId="1" applyNumberFormat="1" applyFont="1" applyBorder="1"/>
    <xf numFmtId="0" fontId="14" fillId="0" borderId="1" xfId="0" applyFont="1" applyBorder="1"/>
    <xf numFmtId="9" fontId="14" fillId="0" borderId="1" xfId="3" applyFont="1" applyBorder="1"/>
    <xf numFmtId="44" fontId="14" fillId="0" borderId="1" xfId="2" applyFont="1" applyBorder="1"/>
    <xf numFmtId="164" fontId="7" fillId="0" borderId="11" xfId="0" applyNumberFormat="1" applyFont="1" applyBorder="1" applyAlignment="1">
      <alignment horizontal="right" vertical="top" indent="1"/>
    </xf>
    <xf numFmtId="164" fontId="7" fillId="0" borderId="18" xfId="0" applyNumberFormat="1" applyFont="1" applyBorder="1" applyAlignment="1">
      <alignment horizontal="right" vertical="top" indent="1"/>
    </xf>
    <xf numFmtId="165" fontId="9" fillId="0" borderId="1" xfId="0" applyNumberFormat="1" applyFont="1" applyBorder="1"/>
    <xf numFmtId="164" fontId="7" fillId="0" borderId="0" xfId="0" applyNumberFormat="1" applyFont="1" applyBorder="1" applyAlignment="1">
      <alignment horizontal="right" vertical="top" indent="1"/>
    </xf>
    <xf numFmtId="165" fontId="9" fillId="0" borderId="0" xfId="0" applyNumberFormat="1" applyFont="1" applyBorder="1"/>
    <xf numFmtId="165" fontId="9" fillId="0" borderId="0" xfId="1" applyNumberFormat="1" applyFont="1" applyBorder="1"/>
    <xf numFmtId="0" fontId="9" fillId="0" borderId="0" xfId="0" applyFont="1" applyBorder="1"/>
    <xf numFmtId="9" fontId="9" fillId="0" borderId="0" xfId="3" applyFont="1" applyBorder="1"/>
    <xf numFmtId="44" fontId="9" fillId="0" borderId="0" xfId="2" applyFont="1" applyBorder="1"/>
    <xf numFmtId="0" fontId="9" fillId="0" borderId="1" xfId="0" applyNumberFormat="1" applyFont="1" applyBorder="1"/>
    <xf numFmtId="0" fontId="0" fillId="0" borderId="1" xfId="0" applyNumberFormat="1" applyBorder="1"/>
    <xf numFmtId="0" fontId="0" fillId="0" borderId="1" xfId="0" applyBorder="1"/>
    <xf numFmtId="165" fontId="9" fillId="0" borderId="2" xfId="1" applyNumberFormat="1" applyFont="1" applyBorder="1" applyAlignment="1">
      <alignment horizontal="right"/>
    </xf>
    <xf numFmtId="165" fontId="9" fillId="0" borderId="1" xfId="1" applyNumberFormat="1" applyFont="1" applyBorder="1" applyAlignment="1">
      <alignment horizontal="right"/>
    </xf>
    <xf numFmtId="9" fontId="9" fillId="3" borderId="3" xfId="0" applyNumberFormat="1" applyFont="1" applyFill="1" applyBorder="1"/>
    <xf numFmtId="164" fontId="11" fillId="0" borderId="1" xfId="0" applyNumberFormat="1" applyFont="1" applyBorder="1" applyAlignment="1">
      <alignment horizontal="right" vertical="top" indent="1"/>
    </xf>
    <xf numFmtId="164" fontId="13" fillId="0" borderId="1" xfId="0" applyNumberFormat="1" applyFont="1" applyBorder="1" applyAlignment="1">
      <alignment horizontal="right" vertical="top" indent="1"/>
    </xf>
    <xf numFmtId="164" fontId="7" fillId="6" borderId="13" xfId="0" applyNumberFormat="1" applyFont="1" applyFill="1" applyBorder="1" applyAlignment="1">
      <alignment horizontal="right" vertical="top" indent="1"/>
    </xf>
    <xf numFmtId="165" fontId="15" fillId="6" borderId="13" xfId="0" applyNumberFormat="1" applyFont="1" applyFill="1" applyBorder="1"/>
    <xf numFmtId="164" fontId="7" fillId="6" borderId="1" xfId="0" applyNumberFormat="1" applyFont="1" applyFill="1" applyBorder="1" applyAlignment="1">
      <alignment horizontal="right" vertical="top" indent="1"/>
    </xf>
    <xf numFmtId="165" fontId="7" fillId="6" borderId="1" xfId="0" applyNumberFormat="1" applyFont="1" applyFill="1" applyBorder="1"/>
    <xf numFmtId="165" fontId="9" fillId="6" borderId="13" xfId="0" applyNumberFormat="1" applyFont="1" applyFill="1" applyBorder="1"/>
    <xf numFmtId="9" fontId="9" fillId="6" borderId="13" xfId="0" applyNumberFormat="1" applyFont="1" applyFill="1" applyBorder="1"/>
    <xf numFmtId="44" fontId="9" fillId="6" borderId="13" xfId="0" applyNumberFormat="1" applyFont="1" applyFill="1" applyBorder="1"/>
    <xf numFmtId="165" fontId="9" fillId="0" borderId="13" xfId="0" applyNumberFormat="1" applyFont="1" applyBorder="1"/>
    <xf numFmtId="0" fontId="9" fillId="0" borderId="13" xfId="0" applyFont="1" applyBorder="1"/>
    <xf numFmtId="9" fontId="9" fillId="0" borderId="13" xfId="3" applyFont="1" applyBorder="1"/>
    <xf numFmtId="44" fontId="9" fillId="0" borderId="13" xfId="2" applyFont="1" applyBorder="1"/>
    <xf numFmtId="44" fontId="7" fillId="8" borderId="0" xfId="2" applyFont="1" applyFill="1" applyBorder="1" applyAlignment="1">
      <alignment horizontal="center" vertical="center" wrapText="1"/>
    </xf>
    <xf numFmtId="165" fontId="12" fillId="0" borderId="13" xfId="1" applyNumberFormat="1" applyFont="1" applyBorder="1"/>
    <xf numFmtId="0" fontId="0" fillId="0" borderId="13" xfId="0" applyBorder="1"/>
    <xf numFmtId="0" fontId="15" fillId="0" borderId="1" xfId="0" applyFont="1" applyBorder="1"/>
    <xf numFmtId="0" fontId="15" fillId="0" borderId="13" xfId="0" applyFont="1" applyBorder="1"/>
    <xf numFmtId="9" fontId="9" fillId="0" borderId="1" xfId="3" applyNumberFormat="1" applyFont="1" applyBorder="1"/>
    <xf numFmtId="9" fontId="9" fillId="0" borderId="13" xfId="3" applyNumberFormat="1" applyFont="1" applyBorder="1"/>
    <xf numFmtId="164" fontId="7" fillId="6" borderId="11" xfId="0" applyNumberFormat="1" applyFont="1" applyFill="1" applyBorder="1" applyAlignment="1">
      <alignment horizontal="right" vertical="top" indent="1"/>
    </xf>
    <xf numFmtId="44" fontId="8" fillId="2" borderId="15" xfId="2" applyFont="1" applyFill="1" applyBorder="1" applyAlignment="1">
      <alignment vertical="center"/>
    </xf>
    <xf numFmtId="0" fontId="9" fillId="0" borderId="0" xfId="0" applyFont="1"/>
    <xf numFmtId="44" fontId="7" fillId="2" borderId="4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9" fontId="9" fillId="3" borderId="1" xfId="0" applyNumberFormat="1" applyFont="1" applyFill="1" applyBorder="1"/>
    <xf numFmtId="164" fontId="7" fillId="3" borderId="13" xfId="0" applyNumberFormat="1" applyFont="1" applyFill="1" applyBorder="1" applyAlignment="1">
      <alignment horizontal="center"/>
    </xf>
    <xf numFmtId="0" fontId="9" fillId="3" borderId="13" xfId="0" applyFont="1" applyFill="1" applyBorder="1"/>
    <xf numFmtId="164" fontId="7" fillId="5" borderId="13" xfId="0" applyNumberFormat="1" applyFont="1" applyFill="1" applyBorder="1" applyAlignment="1">
      <alignment horizontal="center"/>
    </xf>
    <xf numFmtId="0" fontId="9" fillId="5" borderId="1" xfId="0" applyFont="1" applyFill="1" applyBorder="1"/>
    <xf numFmtId="9" fontId="9" fillId="5" borderId="16" xfId="3" applyFont="1" applyFill="1" applyBorder="1"/>
    <xf numFmtId="0" fontId="9" fillId="5" borderId="13" xfId="0" applyFont="1" applyFill="1" applyBorder="1"/>
    <xf numFmtId="9" fontId="9" fillId="5" borderId="3" xfId="3" applyFont="1" applyFill="1" applyBorder="1"/>
    <xf numFmtId="9" fontId="9" fillId="3" borderId="16" xfId="3" applyFont="1" applyFill="1" applyBorder="1"/>
    <xf numFmtId="164" fontId="7" fillId="5" borderId="1" xfId="0" applyNumberFormat="1" applyFont="1" applyFill="1" applyBorder="1" applyAlignment="1">
      <alignment horizontal="center"/>
    </xf>
    <xf numFmtId="9" fontId="9" fillId="5" borderId="1" xfId="3" applyFont="1" applyFill="1" applyBorder="1"/>
    <xf numFmtId="9" fontId="9" fillId="6" borderId="16" xfId="3" applyFont="1" applyFill="1" applyBorder="1"/>
    <xf numFmtId="9" fontId="9" fillId="5" borderId="13" xfId="3" applyFont="1" applyFill="1" applyBorder="1"/>
    <xf numFmtId="9" fontId="9" fillId="6" borderId="3" xfId="3" applyFont="1" applyFill="1" applyBorder="1"/>
    <xf numFmtId="164" fontId="7" fillId="3" borderId="0" xfId="0" applyNumberFormat="1" applyFont="1" applyFill="1" applyAlignment="1">
      <alignment horizontal="center"/>
    </xf>
    <xf numFmtId="0" fontId="9" fillId="3" borderId="0" xfId="0" applyFont="1" applyFill="1"/>
    <xf numFmtId="9" fontId="9" fillId="3" borderId="0" xfId="0" applyNumberFormat="1" applyFont="1" applyFill="1"/>
    <xf numFmtId="164" fontId="7" fillId="0" borderId="0" xfId="0" applyNumberFormat="1" applyFont="1"/>
    <xf numFmtId="49" fontId="7" fillId="3" borderId="0" xfId="0" applyNumberFormat="1" applyFont="1" applyFill="1" applyAlignment="1">
      <alignment horizontal="left" vertical="top"/>
    </xf>
    <xf numFmtId="44" fontId="8" fillId="2" borderId="14" xfId="2" applyFont="1" applyFill="1" applyBorder="1" applyAlignment="1">
      <alignment horizontal="center" vertical="top"/>
    </xf>
    <xf numFmtId="164" fontId="7" fillId="2" borderId="4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7" fillId="0" borderId="0" xfId="0" applyFont="1"/>
    <xf numFmtId="165" fontId="7" fillId="6" borderId="1" xfId="1" applyNumberFormat="1" applyFont="1" applyFill="1" applyBorder="1" applyAlignment="1">
      <alignment horizontal="right"/>
    </xf>
    <xf numFmtId="164" fontId="8" fillId="2" borderId="1" xfId="4" applyNumberFormat="1" applyFont="1" applyFill="1" applyBorder="1" applyAlignment="1">
      <alignment horizontal="right" indent="1"/>
    </xf>
    <xf numFmtId="0" fontId="8" fillId="2" borderId="1" xfId="4" applyFont="1" applyFill="1" applyBorder="1"/>
    <xf numFmtId="165" fontId="8" fillId="2" borderId="1" xfId="1" applyNumberFormat="1" applyFont="1" applyFill="1" applyBorder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5" fontId="9" fillId="0" borderId="0" xfId="1" applyNumberFormat="1" applyFont="1"/>
    <xf numFmtId="164" fontId="7" fillId="0" borderId="0" xfId="0" applyNumberFormat="1" applyFont="1" applyAlignment="1">
      <alignment horizontal="right" indent="1"/>
    </xf>
    <xf numFmtId="44" fontId="8" fillId="2" borderId="12" xfId="2" applyFont="1" applyFill="1" applyBorder="1" applyAlignment="1">
      <alignment horizontal="center" vertical="top"/>
    </xf>
    <xf numFmtId="44" fontId="7" fillId="2" borderId="1" xfId="2" applyFont="1" applyFill="1" applyBorder="1" applyAlignment="1">
      <alignment horizontal="center" vertical="center"/>
    </xf>
    <xf numFmtId="44" fontId="7" fillId="2" borderId="4" xfId="2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165" fontId="9" fillId="0" borderId="13" xfId="1" applyNumberFormat="1" applyFont="1" applyBorder="1" applyAlignment="1">
      <alignment horizontal="right"/>
    </xf>
    <xf numFmtId="165" fontId="9" fillId="0" borderId="1" xfId="1" applyNumberFormat="1" applyFont="1" applyFill="1" applyBorder="1" applyAlignment="1">
      <alignment horizontal="right"/>
    </xf>
    <xf numFmtId="165" fontId="9" fillId="0" borderId="13" xfId="1" applyNumberFormat="1" applyFont="1" applyFill="1" applyBorder="1" applyAlignment="1">
      <alignment horizontal="right"/>
    </xf>
    <xf numFmtId="164" fontId="7" fillId="5" borderId="13" xfId="4" applyNumberFormat="1" applyFont="1" applyFill="1" applyBorder="1" applyAlignment="1">
      <alignment horizontal="center"/>
    </xf>
    <xf numFmtId="165" fontId="9" fillId="5" borderId="1" xfId="1" applyNumberFormat="1" applyFont="1" applyFill="1" applyBorder="1" applyAlignment="1">
      <alignment horizontal="right"/>
    </xf>
    <xf numFmtId="165" fontId="9" fillId="0" borderId="13" xfId="0" applyNumberFormat="1" applyFont="1" applyBorder="1" applyAlignment="1">
      <alignment horizontal="right"/>
    </xf>
    <xf numFmtId="165" fontId="9" fillId="6" borderId="13" xfId="0" applyNumberFormat="1" applyFont="1" applyFill="1" applyBorder="1" applyAlignment="1">
      <alignment horizontal="right"/>
    </xf>
    <xf numFmtId="164" fontId="7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right"/>
    </xf>
    <xf numFmtId="9" fontId="9" fillId="0" borderId="0" xfId="3" applyFont="1" applyBorder="1" applyAlignment="1">
      <alignment horizontal="right"/>
    </xf>
    <xf numFmtId="44" fontId="8" fillId="2" borderId="7" xfId="2" applyFont="1" applyFill="1" applyBorder="1" applyAlignment="1">
      <alignment horizontal="center" vertical="center"/>
    </xf>
    <xf numFmtId="44" fontId="8" fillId="2" borderId="0" xfId="2" applyFont="1" applyFill="1" applyBorder="1" applyAlignment="1">
      <alignment horizontal="center" vertical="center"/>
    </xf>
    <xf numFmtId="44" fontId="8" fillId="2" borderId="15" xfId="2" applyFont="1" applyFill="1" applyBorder="1" applyAlignment="1">
      <alignment horizontal="left" vertical="center"/>
    </xf>
    <xf numFmtId="44" fontId="8" fillId="2" borderId="14" xfId="2" applyFont="1" applyFill="1" applyBorder="1" applyAlignment="1">
      <alignment horizontal="left" vertical="center"/>
    </xf>
    <xf numFmtId="44" fontId="8" fillId="2" borderId="15" xfId="2" applyFont="1" applyFill="1" applyBorder="1" applyAlignment="1">
      <alignment horizontal="center" vertical="center"/>
    </xf>
    <xf numFmtId="44" fontId="8" fillId="2" borderId="14" xfId="2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44" fontId="5" fillId="7" borderId="1" xfId="2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</cellXfs>
  <cellStyles count="5">
    <cellStyle name="40% - Énfasis1" xfId="4" builtinId="31"/>
    <cellStyle name="Millares" xfId="1" builtinId="3"/>
    <cellStyle name="Moneda" xfId="2" builtinId="4"/>
    <cellStyle name="Normal" xfId="0" builtinId="0"/>
    <cellStyle name="Porcentaje" xfId="3" builtinId="5"/>
  </cellStyles>
  <dxfs count="134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auto="1"/>
        </top>
      </border>
    </dxf>
    <dxf>
      <fill>
        <patternFill patternType="solid">
          <fgColor indexed="64"/>
          <bgColor theme="4" tint="0.79998168889431442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82C44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fill>
        <patternFill>
          <fgColor indexed="64"/>
          <bgColor theme="0"/>
        </patternFill>
      </fill>
      <alignment horizontal="right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82C44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82C44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5C8091"/>
      <color rgb="FF0D3048"/>
      <color rgb="FF082C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14528" cy="419158"/>
    <xdr:pic>
      <xdr:nvPicPr>
        <xdr:cNvPr id="2" name="Picture 1">
          <a:extLst>
            <a:ext uri="{FF2B5EF4-FFF2-40B4-BE49-F238E27FC236}">
              <a16:creationId xmlns:a16="http://schemas.microsoft.com/office/drawing/2014/main" id="{955CC647-2A9B-42AA-AB02-959043249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528" cy="41915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14528" cy="419158"/>
    <xdr:pic>
      <xdr:nvPicPr>
        <xdr:cNvPr id="2" name="Picture 1">
          <a:extLst>
            <a:ext uri="{FF2B5EF4-FFF2-40B4-BE49-F238E27FC236}">
              <a16:creationId xmlns:a16="http://schemas.microsoft.com/office/drawing/2014/main" id="{DEFFD303-EE55-4B1B-9E52-2CE5A4E88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528" cy="41915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14528" cy="419158"/>
    <xdr:pic>
      <xdr:nvPicPr>
        <xdr:cNvPr id="2" name="Picture 1">
          <a:extLst>
            <a:ext uri="{FF2B5EF4-FFF2-40B4-BE49-F238E27FC236}">
              <a16:creationId xmlns:a16="http://schemas.microsoft.com/office/drawing/2014/main" id="{242BE770-7134-44ED-BE25-196DED3E7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528" cy="41915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374533</xdr:colOff>
      <xdr:row>1</xdr:row>
      <xdr:rowOff>8346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2651008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54142F-3D52-4D53-B719-B9F1837E7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F81D987-D6A6-4B87-93C4-DDD0AEBFF11B}" name="Table1" displayName="Table1" ref="A2:G27" totalsRowShown="0" headerRowDxfId="133" dataDxfId="131" headerRowBorderDxfId="132">
  <autoFilter ref="A2:G27" xr:uid="{00000000-0009-0000-0100-000003000000}"/>
  <tableColumns count="7">
    <tableColumn id="1" xr3:uid="{00000000-0010-0000-0000-000001000000}" name="Fecha" dataDxfId="130"/>
    <tableColumn id="3" xr3:uid="{00000000-0010-0000-0000-000003000000}" name="Presencial" dataDxfId="129"/>
    <tableColumn id="4" xr3:uid="{00000000-0010-0000-0000-000004000000}" name="Correo" dataDxfId="128"/>
    <tableColumn id="5" xr3:uid="{00000000-0010-0000-0000-000005000000}" name="Teléfono" dataDxfId="127"/>
    <tableColumn id="6" xr3:uid="{00000000-0010-0000-0000-000006000000}" name="Chat" dataDxfId="126"/>
    <tableColumn id="7" xr3:uid="{00000000-0010-0000-0000-000007000000}" name="Redes Sociales" dataDxfId="125"/>
    <tableColumn id="8" xr3:uid="{00000000-0010-0000-0000-000008000000}" name="Total" dataDxfId="124">
      <calculatedColumnFormula>SUM(Table1[[#This Row],[Presencial]:[Redes Sociales]])</calculatedColumn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299976E-9DB7-416A-A823-2FD03BE3A6E4}" name="Table3" displayName="Table3" ref="A2:H122" totalsRowShown="0" headerRowDxfId="123" dataDxfId="121" headerRowBorderDxfId="122">
  <autoFilter ref="A2:H122" xr:uid="{00000000-0009-0000-0100-000005000000}"/>
  <tableColumns count="8">
    <tableColumn id="1" xr3:uid="{00000000-0010-0000-0100-000001000000}" name="Fecha" dataDxfId="120"/>
    <tableColumn id="2" xr3:uid="{00000000-0010-0000-0100-000002000000}" name="Razón" dataDxfId="119"/>
    <tableColumn id="3" xr3:uid="{00000000-0010-0000-0100-000003000000}" name="Presencial" dataDxfId="118"/>
    <tableColumn id="4" xr3:uid="{00000000-0010-0000-0100-000004000000}" name="Correo Electrónico" dataDxfId="117"/>
    <tableColumn id="5" xr3:uid="{00000000-0010-0000-0100-000005000000}" name="Telefono" dataDxfId="116"/>
    <tableColumn id="6" xr3:uid="{00000000-0010-0000-0100-000006000000}" name="Chat" dataDxfId="115"/>
    <tableColumn id="7" xr3:uid="{00000000-0010-0000-0100-000007000000}" name="Redes Sociales" dataDxfId="114"/>
    <tableColumn id="8" xr3:uid="{00000000-0010-0000-0100-000008000000}" name="Total Razón" dataDxfId="113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B567488-C694-4EDD-8B7B-4B95505A2CDC}" name="Table4" displayName="Table4" ref="A2:I42" totalsRowShown="0" headerRowDxfId="112" dataDxfId="110" headerRowBorderDxfId="111" tableBorderDxfId="109" totalsRowBorderDxfId="108">
  <autoFilter ref="A2:I42" xr:uid="{00000000-0009-0000-0100-000006000000}"/>
  <sortState xmlns:xlrd2="http://schemas.microsoft.com/office/spreadsheetml/2017/richdata2" ref="A3:I10">
    <sortCondition ref="A2:A10"/>
  </sortState>
  <tableColumns count="9">
    <tableColumn id="2" xr3:uid="{00000000-0010-0000-0200-000002000000}" name="Fecha" dataDxfId="107"/>
    <tableColumn id="1" xr3:uid="{00000000-0010-0000-0200-000001000000}" name="Concepto" dataDxfId="106"/>
    <tableColumn id="4" xr3:uid="{00000000-0010-0000-0200-000004000000}" name="Presencial" dataDxfId="105"/>
    <tableColumn id="6" xr3:uid="{00000000-0010-0000-0200-000006000000}" name="Correo Electrónico" dataDxfId="104"/>
    <tableColumn id="7" xr3:uid="{00000000-0010-0000-0200-000007000000}" name="Teléfono" dataDxfId="103"/>
    <tableColumn id="5" xr3:uid="{00000000-0010-0000-0200-000005000000}" name="Chat" dataDxfId="102"/>
    <tableColumn id="3" xr3:uid="{00000000-0010-0000-0200-000003000000}" name="Redes Sociales" dataDxfId="101"/>
    <tableColumn id="8" xr3:uid="{00000000-0010-0000-0200-000008000000}" name="General" dataDxfId="100"/>
    <tableColumn id="9" xr3:uid="{00000000-0010-0000-0200-000009000000}" name="Meta" dataDxfId="99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2" displayName="Table2" ref="B4:O28" totalsRowCount="1" headerRowDxfId="98" dataDxfId="96" totalsRowDxfId="94" headerRowBorderDxfId="97" tableBorderDxfId="95" totalsRowBorderDxfId="93">
  <autoFilter ref="B4:O27" xr:uid="{00000000-0009-0000-0100-000002000000}"/>
  <tableColumns count="14">
    <tableColumn id="1" xr3:uid="{00000000-0010-0000-0300-000001000000}" name="Fecha" totalsRowLabel="Total 2022 T2" dataDxfId="92" totalsRowDxfId="91"/>
    <tableColumn id="2" xr3:uid="{00000000-0010-0000-0300-000002000000}" name="Recibidas" totalsRowFunction="custom" dataDxfId="90" totalsRowDxfId="89">
      <totalsRowFormula>+SUM(C25:C27)</totalsRowFormula>
    </tableColumn>
    <tableColumn id="3" xr3:uid="{00000000-0010-0000-0300-000003000000}" name="Descartadas" totalsRowFunction="custom" dataDxfId="88" totalsRowDxfId="87">
      <totalsRowFormula>+SUM(D25:D27)</totalsRowFormula>
    </tableColumn>
    <tableColumn id="5" xr3:uid="{00000000-0010-0000-0300-000005000000}" name="Completadas" totalsRowFunction="custom" dataDxfId="86" totalsRowDxfId="85">
      <totalsRowFormula>+SUM(E25:E27)</totalsRowFormula>
    </tableColumn>
    <tableColumn id="4" xr3:uid="{00000000-0010-0000-0300-000004000000}" name="Pendientes" totalsRowFunction="custom" dataDxfId="84" totalsRowDxfId="83">
      <totalsRowFormula>+SUM(F25:F27)</totalsRowFormula>
    </tableColumn>
    <tableColumn id="18" xr3:uid="{00000000-0010-0000-0300-000012000000}" name="Con decisión" totalsRowFunction="custom" dataDxfId="82" totalsRowDxfId="81">
      <totalsRowFormula>+SUM(G25:G27)</totalsRowFormula>
    </tableColumn>
    <tableColumn id="19" xr3:uid="{00000000-0010-0000-0300-000013000000}" name="Sin decisión" totalsRowFunction="custom" dataDxfId="80" totalsRowDxfId="79">
      <totalsRowFormula>+SUM(H25:H27)</totalsRowFormula>
    </tableColumn>
    <tableColumn id="9" xr3:uid="{00000000-0010-0000-0300-000009000000}" name="Favorable  " totalsRowFunction="custom" dataDxfId="78" totalsRowDxfId="77">
      <totalsRowFormula>+SUM(I25:I27)</totalsRowFormula>
    </tableColumn>
    <tableColumn id="10" xr3:uid="{00000000-0010-0000-0300-00000A000000}" name="Desfavorable" totalsRowFunction="custom" dataDxfId="76" totalsRowDxfId="75">
      <totalsRowFormula>+SUM(J25:J27)</totalsRowFormula>
    </tableColumn>
    <tableColumn id="11" xr3:uid="{00000000-0010-0000-0300-00000B000000}" name="% Favorable" totalsRowFunction="custom" dataDxfId="74" totalsRowDxfId="73">
      <totalsRowFormula>+I28/G28</totalsRowFormula>
    </tableColumn>
    <tableColumn id="12" xr3:uid="{00000000-0010-0000-0300-00000C000000}" name="% Desfavorable" totalsRowFunction="custom" dataDxfId="72" totalsRowDxfId="71">
      <totalsRowFormula>+J28/G28</totalsRowFormula>
    </tableColumn>
    <tableColumn id="13" xr3:uid="{00000000-0010-0000-0300-00000D000000}" name="Total Mensual" totalsRowFunction="custom" dataDxfId="70" totalsRowDxfId="69">
      <totalsRowFormula>+SUM(M25:M27)</totalsRowFormula>
    </tableColumn>
    <tableColumn id="14" xr3:uid="{00000000-0010-0000-0300-00000E000000}" name="Promedio por caso" totalsRowFunction="custom" dataDxfId="68" totalsRowDxfId="67">
      <totalsRowFormula>+M28/O28</totalsRowFormula>
    </tableColumn>
    <tableColumn id="20" xr3:uid="{00000000-0010-0000-0300-000014000000}" name="Reclamaciones favorables que implicaron devolución" totalsRowFunction="custom" dataDxfId="66" totalsRowDxfId="65">
      <totalsRowFormula>+SUM(O25:O27)</totalsRow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e22" displayName="Table22" ref="B4:W28" totalsRowCount="1" headerRowDxfId="64" dataDxfId="62" headerRowBorderDxfId="63" tableBorderDxfId="61" totalsRowBorderDxfId="60">
  <autoFilter ref="B4:W27" xr:uid="{00000000-0009-0000-0100-000001000000}"/>
  <tableColumns count="22">
    <tableColumn id="1" xr3:uid="{00000000-0010-0000-0400-000001000000}" name="Fecha" totalsRowLabel="Total 2022 T2" dataDxfId="59" totalsRowDxfId="58"/>
    <tableColumn id="2" xr3:uid="{00000000-0010-0000-0400-000002000000}" name="0.15% a Transferencias" totalsRowFunction="custom" dataDxfId="57" totalsRowDxfId="56">
      <totalsRowFormula>+SUM(C25:C27)</totalsRowFormula>
    </tableColumn>
    <tableColumn id="3" xr3:uid="{00000000-0010-0000-0400-000003000000}" name="Problemas en Cajero" totalsRowFunction="custom" dataDxfId="55" totalsRowDxfId="54">
      <totalsRowFormula>+SUM(D25:D27)</totalsRowFormula>
    </tableColumn>
    <tableColumn id="4" xr3:uid="{00000000-0010-0000-0400-000004000000}" name="Beneficios" totalsRowFunction="custom" dataDxfId="53" totalsRowDxfId="52">
      <totalsRowFormula>+SUM(E25:E27)</totalsRowFormula>
    </tableColumn>
    <tableColumn id="5" xr3:uid="{00000000-0010-0000-0400-000005000000}" name="Bloqueo de Cuenta" totalsRowFunction="custom" dataDxfId="51" totalsRowDxfId="50">
      <totalsRowFormula>+SUM(F25:F27)</totalsRowFormula>
    </tableColumn>
    <tableColumn id="6" xr3:uid="{00000000-0010-0000-0400-000006000000}" name="Buró de Crédito" totalsRowFunction="custom" dataDxfId="49" totalsRowDxfId="48">
      <totalsRowFormula>+SUM(G25:G27)</totalsRowFormula>
    </tableColumn>
    <tableColumn id="7" xr3:uid="{00000000-0010-0000-0400-000007000000}" name="Cancelación Producto" totalsRowFunction="custom" dataDxfId="47" totalsRowDxfId="46">
      <totalsRowFormula>+SUM(H25:H27)</totalsRowFormula>
    </tableColumn>
    <tableColumn id="8" xr3:uid="{00000000-0010-0000-0400-000008000000}" name="Cargos" totalsRowFunction="custom" dataDxfId="45" totalsRowDxfId="44">
      <totalsRowFormula>+SUM(I25:I27)</totalsRowFormula>
    </tableColumn>
    <tableColumn id="9" xr3:uid="{00000000-0010-0000-0400-000009000000}" name="Consumos" totalsRowFunction="custom" dataDxfId="43" totalsRowDxfId="42">
      <totalsRowFormula>+SUM(J25:J27)</totalsRowFormula>
    </tableColumn>
    <tableColumn id="10" xr3:uid="{00000000-0010-0000-0400-00000A000000}" name="Depósitos" totalsRowFunction="custom" dataDxfId="41" totalsRowDxfId="40">
      <totalsRowFormula>+SUM(K25:K27)</totalsRowFormula>
    </tableColumn>
    <tableColumn id="11" xr3:uid="{00000000-0010-0000-0400-00000B000000}" name="Devolución" totalsRowFunction="custom" dataDxfId="39" totalsRowDxfId="38">
      <totalsRowFormula>+SUM(L25:L27)</totalsRowFormula>
    </tableColumn>
    <tableColumn id="12" xr3:uid="{00000000-0010-0000-0400-00000C000000}" name="Débitos" totalsRowFunction="custom" dataDxfId="37" totalsRowDxfId="36">
      <totalsRowFormula>+SUM(M25:M27)</totalsRowFormula>
    </tableColumn>
    <tableColumn id="13" xr3:uid="{00000000-0010-0000-0400-00000D000000}" name="Error Intereses" totalsRowFunction="custom" dataDxfId="35" totalsRowDxfId="34">
      <totalsRowFormula>+SUM(N25:N27)</totalsRowFormula>
    </tableColumn>
    <tableColumn id="22" xr3:uid="{B1904A7D-4099-44B6-AC2A-C1E00A5D2425}" name="Estados de Cuenta" totalsRowFunction="custom" dataDxfId="33" totalsRowDxfId="32">
      <totalsRowFormula>+SUM(O25:O27)</totalsRowFormula>
    </tableColumn>
    <tableColumn id="14" xr3:uid="{00000000-0010-0000-0400-00000E000000}" name="Otros" totalsRowFunction="custom" dataDxfId="31" totalsRowDxfId="30">
      <totalsRowFormula>+SUM(P25:P27)</totalsRowFormula>
    </tableColumn>
    <tableColumn id="15" xr3:uid="{00000000-0010-0000-0400-00000F000000}" name="Pagos" totalsRowFunction="custom" dataDxfId="6" totalsRowDxfId="29" dataCellStyle="Millares">
      <totalsRowFormula>+SUM(Q25:Q27)</totalsRowFormula>
    </tableColumn>
    <tableColumn id="16" xr3:uid="{00000000-0010-0000-0400-000010000000}" name="Producto No Autorizado" totalsRowFunction="custom" dataDxfId="5" totalsRowDxfId="28" dataCellStyle="Millares">
      <totalsRowFormula>+SUM(R25:R27)</totalsRowFormula>
    </tableColumn>
    <tableColumn id="17" xr3:uid="{00000000-0010-0000-0400-000011000000}" name="Problemas con Préstamos" totalsRowFunction="custom" dataDxfId="4" totalsRowDxfId="27" dataCellStyle="Millares">
      <totalsRowFormula>+SUM(S25:S27)</totalsRowFormula>
    </tableColumn>
    <tableColumn id="18" xr3:uid="{00000000-0010-0000-0400-000012000000}" name="Publicidad Engañosa" totalsRowFunction="custom" dataDxfId="3" totalsRowDxfId="26" dataCellStyle="Millares">
      <totalsRowFormula>+SUM(T25:T27)</totalsRowFormula>
    </tableColumn>
    <tableColumn id="19" xr3:uid="{00000000-0010-0000-0400-000013000000}" name="Retiros" totalsRowFunction="custom" dataDxfId="2" totalsRowDxfId="25" dataCellStyle="Millares">
      <totalsRowFormula>+SUM(U25:U27)</totalsRowFormula>
    </tableColumn>
    <tableColumn id="20" xr3:uid="{00000000-0010-0000-0400-000014000000}" name="Transacción" totalsRowFunction="custom" dataDxfId="1" totalsRowDxfId="24" dataCellStyle="Millares">
      <totalsRowFormula>+SUM(V25:V27)</totalsRowFormula>
    </tableColumn>
    <tableColumn id="21" xr3:uid="{00000000-0010-0000-0400-000015000000}" name="Transferencias" totalsRowFunction="custom" dataDxfId="0" totalsRowDxfId="23" dataCellStyle="Millares">
      <totalsRowFormula>+SUM(W25:W27)</totalsRow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25" displayName="Table25" ref="B4:D27" totalsRowShown="0" headerRowDxfId="22" dataDxfId="20" headerRowBorderDxfId="21" tableBorderDxfId="19" totalsRowBorderDxfId="18">
  <autoFilter ref="B4:D27" xr:uid="{00000000-0009-0000-0100-000004000000}"/>
  <tableColumns count="3">
    <tableColumn id="1" xr3:uid="{00000000-0010-0000-0500-000001000000}" name="Fecha" dataDxfId="17"/>
    <tableColumn id="2" xr3:uid="{00000000-0010-0000-0500-000002000000}" name="Solicitudes" dataDxfId="16"/>
    <tableColumn id="3" xr3:uid="{00000000-0010-0000-0500-000003000000}" name="Entregas" dataDxfId="15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8874B3D-FA99-4133-8A20-CAF747DEC146}" name="Table258" displayName="Table258" ref="B4:D28" totalsRowShown="0" headerRowDxfId="14" dataDxfId="12" headerRowBorderDxfId="13" tableBorderDxfId="11" totalsRowBorderDxfId="10">
  <autoFilter ref="B4:D28" xr:uid="{00000000-0009-0000-0100-000004000000}"/>
  <tableColumns count="3">
    <tableColumn id="1" xr3:uid="{A46E9259-05BE-49E1-9BCF-DB816A4FC0B4}" name="Fecha" dataDxfId="9"/>
    <tableColumn id="2" xr3:uid="{352B91CB-2A4C-480E-BFE2-3DF18F46697F}" name="Solicitudes" dataDxfId="8"/>
    <tableColumn id="3" xr3:uid="{A6404D96-272F-4FC0-A94E-C3C92554A134}" name="Entregas" dataDxfId="7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1DD71-3833-4BF6-BA4B-607AF9FD8C32}">
  <dimension ref="A1:G31"/>
  <sheetViews>
    <sheetView showGridLines="0" workbookViewId="0">
      <selection activeCell="C6" sqref="C6"/>
    </sheetView>
  </sheetViews>
  <sheetFormatPr baseColWidth="10" defaultColWidth="9.140625" defaultRowHeight="15.75" x14ac:dyDescent="0.25"/>
  <cols>
    <col min="1" max="1" width="18" style="138" customWidth="1"/>
    <col min="2" max="2" width="18" style="138" bestFit="1" customWidth="1"/>
    <col min="3" max="3" width="14.42578125" style="138" bestFit="1" customWidth="1"/>
    <col min="4" max="4" width="16.28515625" style="138" bestFit="1" customWidth="1"/>
    <col min="5" max="5" width="12" style="138" bestFit="1" customWidth="1"/>
    <col min="6" max="6" width="16.85546875" style="138" customWidth="1"/>
    <col min="7" max="7" width="18.28515625" style="138" customWidth="1"/>
    <col min="8" max="16384" width="9.140625" style="138"/>
  </cols>
  <sheetData>
    <row r="1" spans="1:7" ht="30" customHeight="1" x14ac:dyDescent="0.25">
      <c r="A1" s="172"/>
      <c r="B1" s="188" t="s">
        <v>56</v>
      </c>
      <c r="C1" s="189"/>
      <c r="D1" s="189"/>
      <c r="E1" s="189"/>
      <c r="F1" s="189"/>
      <c r="G1" s="189"/>
    </row>
    <row r="2" spans="1:7" ht="30" customHeight="1" x14ac:dyDescent="0.25">
      <c r="A2" s="173" t="s">
        <v>0</v>
      </c>
      <c r="B2" s="174" t="s">
        <v>57</v>
      </c>
      <c r="C2" s="174" t="s">
        <v>58</v>
      </c>
      <c r="D2" s="174" t="s">
        <v>59</v>
      </c>
      <c r="E2" s="174" t="s">
        <v>60</v>
      </c>
      <c r="F2" s="139" t="s">
        <v>66</v>
      </c>
      <c r="G2" s="174" t="s">
        <v>143</v>
      </c>
    </row>
    <row r="3" spans="1:7" x14ac:dyDescent="0.25">
      <c r="A3" s="175">
        <v>44044</v>
      </c>
      <c r="B3" s="114">
        <v>281</v>
      </c>
      <c r="C3" s="114">
        <v>396</v>
      </c>
      <c r="D3" s="114">
        <v>2273</v>
      </c>
      <c r="E3" s="114"/>
      <c r="F3" s="114"/>
      <c r="G3" s="114">
        <f>SUM(Table1[[#This Row],[Presencial]:[Redes Sociales]])</f>
        <v>2950</v>
      </c>
    </row>
    <row r="4" spans="1:7" ht="15" customHeight="1" x14ac:dyDescent="0.25">
      <c r="A4" s="175">
        <v>44075</v>
      </c>
      <c r="B4" s="114">
        <v>474</v>
      </c>
      <c r="C4" s="114">
        <v>295</v>
      </c>
      <c r="D4" s="114">
        <v>2512</v>
      </c>
      <c r="E4" s="114"/>
      <c r="F4" s="114"/>
      <c r="G4" s="114">
        <f>SUM(Table1[[#This Row],[Presencial]:[Redes Sociales]])</f>
        <v>3281</v>
      </c>
    </row>
    <row r="5" spans="1:7" ht="15" customHeight="1" x14ac:dyDescent="0.25">
      <c r="A5" s="175">
        <v>44105</v>
      </c>
      <c r="B5" s="114">
        <v>659</v>
      </c>
      <c r="C5" s="114">
        <v>361</v>
      </c>
      <c r="D5" s="114">
        <v>2857</v>
      </c>
      <c r="E5" s="114"/>
      <c r="F5" s="114"/>
      <c r="G5" s="114">
        <f>SUM(Table1[[#This Row],[Presencial]:[Redes Sociales]])</f>
        <v>3877</v>
      </c>
    </row>
    <row r="6" spans="1:7" ht="15" customHeight="1" x14ac:dyDescent="0.25">
      <c r="A6" s="175">
        <v>44136</v>
      </c>
      <c r="B6" s="114">
        <v>859</v>
      </c>
      <c r="C6" s="114">
        <v>1375</v>
      </c>
      <c r="D6" s="114">
        <v>1589</v>
      </c>
      <c r="E6" s="114">
        <v>408</v>
      </c>
      <c r="F6" s="114">
        <v>78</v>
      </c>
      <c r="G6" s="114">
        <f>SUM(Table1[[#This Row],[Presencial]:[Redes Sociales]])</f>
        <v>4309</v>
      </c>
    </row>
    <row r="7" spans="1:7" ht="15" customHeight="1" x14ac:dyDescent="0.25">
      <c r="A7" s="175">
        <v>44166</v>
      </c>
      <c r="B7" s="114">
        <v>764</v>
      </c>
      <c r="C7" s="114">
        <v>1348</v>
      </c>
      <c r="D7" s="114">
        <v>2259</v>
      </c>
      <c r="E7" s="114">
        <v>571</v>
      </c>
      <c r="F7" s="114">
        <v>176</v>
      </c>
      <c r="G7" s="114">
        <f>SUM(Table1[[#This Row],[Presencial]:[Redes Sociales]])</f>
        <v>5118</v>
      </c>
    </row>
    <row r="8" spans="1:7" ht="15" customHeight="1" x14ac:dyDescent="0.25">
      <c r="A8" s="175">
        <v>44197</v>
      </c>
      <c r="B8" s="114">
        <v>655</v>
      </c>
      <c r="C8" s="114">
        <v>1419</v>
      </c>
      <c r="D8" s="114">
        <v>1966</v>
      </c>
      <c r="E8" s="114">
        <v>324</v>
      </c>
      <c r="F8" s="114">
        <v>135</v>
      </c>
      <c r="G8" s="114">
        <f>SUM(Table1[[#This Row],[Presencial]:[Redes Sociales]])</f>
        <v>4499</v>
      </c>
    </row>
    <row r="9" spans="1:7" ht="15" customHeight="1" x14ac:dyDescent="0.25">
      <c r="A9" s="175">
        <v>44228</v>
      </c>
      <c r="B9" s="114">
        <v>888</v>
      </c>
      <c r="C9" s="114">
        <v>1889</v>
      </c>
      <c r="D9" s="114">
        <v>2640</v>
      </c>
      <c r="E9" s="114">
        <v>609</v>
      </c>
      <c r="F9" s="114">
        <v>111</v>
      </c>
      <c r="G9" s="114">
        <f>SUM(Table1[[#This Row],[Presencial]:[Redes Sociales]])</f>
        <v>6137</v>
      </c>
    </row>
    <row r="10" spans="1:7" x14ac:dyDescent="0.25">
      <c r="A10" s="176">
        <v>44256</v>
      </c>
      <c r="B10" s="177">
        <v>1157</v>
      </c>
      <c r="C10" s="178">
        <v>1907</v>
      </c>
      <c r="D10" s="178">
        <v>3793</v>
      </c>
      <c r="E10" s="178">
        <v>333</v>
      </c>
      <c r="F10" s="178">
        <v>235</v>
      </c>
      <c r="G10" s="114">
        <f>SUM(Table1[[#This Row],[Presencial]:[Redes Sociales]])</f>
        <v>7425</v>
      </c>
    </row>
    <row r="11" spans="1:7" x14ac:dyDescent="0.25">
      <c r="A11" s="175">
        <v>44287</v>
      </c>
      <c r="B11" s="113">
        <v>1022</v>
      </c>
      <c r="C11" s="114">
        <v>1430</v>
      </c>
      <c r="D11" s="114">
        <v>3309</v>
      </c>
      <c r="E11" s="114">
        <v>158</v>
      </c>
      <c r="F11" s="114">
        <v>218</v>
      </c>
      <c r="G11" s="114">
        <f>SUM(Table1[[#This Row],[Presencial]:[Redes Sociales]])</f>
        <v>6137</v>
      </c>
    </row>
    <row r="12" spans="1:7" x14ac:dyDescent="0.25">
      <c r="A12" s="175">
        <v>44317</v>
      </c>
      <c r="B12" s="113">
        <v>1004</v>
      </c>
      <c r="C12" s="114">
        <v>2138</v>
      </c>
      <c r="D12" s="114">
        <v>3035</v>
      </c>
      <c r="E12" s="114">
        <v>159</v>
      </c>
      <c r="F12" s="114">
        <v>266</v>
      </c>
      <c r="G12" s="114">
        <f>SUM(Table1[[#This Row],[Presencial]:[Redes Sociales]])</f>
        <v>6602</v>
      </c>
    </row>
    <row r="13" spans="1:7" x14ac:dyDescent="0.25">
      <c r="A13" s="175">
        <v>44348</v>
      </c>
      <c r="B13" s="113">
        <v>1014</v>
      </c>
      <c r="C13" s="114">
        <v>2567</v>
      </c>
      <c r="D13" s="179">
        <v>3659</v>
      </c>
      <c r="E13" s="114">
        <v>158</v>
      </c>
      <c r="F13" s="114">
        <v>363</v>
      </c>
      <c r="G13" s="114">
        <f>SUM(Table1[[#This Row],[Presencial]:[Redes Sociales]])</f>
        <v>7761</v>
      </c>
    </row>
    <row r="14" spans="1:7" x14ac:dyDescent="0.25">
      <c r="A14" s="176">
        <v>44378</v>
      </c>
      <c r="B14" s="177">
        <v>1090</v>
      </c>
      <c r="C14" s="178">
        <v>2531</v>
      </c>
      <c r="D14" s="180">
        <v>3014</v>
      </c>
      <c r="E14" s="178">
        <v>211</v>
      </c>
      <c r="F14" s="178">
        <v>407</v>
      </c>
      <c r="G14" s="114">
        <f>SUM(Table1[[#This Row],[Presencial]:[Redes Sociales]])</f>
        <v>7253</v>
      </c>
    </row>
    <row r="15" spans="1:7" x14ac:dyDescent="0.25">
      <c r="A15" s="176">
        <v>44409</v>
      </c>
      <c r="B15" s="177">
        <v>1011</v>
      </c>
      <c r="C15" s="178">
        <v>2170</v>
      </c>
      <c r="D15" s="180">
        <v>2716</v>
      </c>
      <c r="E15" s="178">
        <v>169</v>
      </c>
      <c r="F15" s="178">
        <v>367</v>
      </c>
      <c r="G15" s="114">
        <f>SUM(Table1[[#This Row],[Presencial]:[Redes Sociales]])</f>
        <v>6433</v>
      </c>
    </row>
    <row r="16" spans="1:7" x14ac:dyDescent="0.25">
      <c r="A16" s="175">
        <v>44440</v>
      </c>
      <c r="B16" s="114">
        <v>919</v>
      </c>
      <c r="C16" s="114">
        <v>2171</v>
      </c>
      <c r="D16" s="179">
        <v>2331</v>
      </c>
      <c r="E16" s="114">
        <v>141</v>
      </c>
      <c r="F16" s="114">
        <v>314</v>
      </c>
      <c r="G16" s="114">
        <f>SUM(Table1[[#This Row],[Presencial]:[Redes Sociales]])</f>
        <v>5876</v>
      </c>
    </row>
    <row r="17" spans="1:7" x14ac:dyDescent="0.25">
      <c r="A17" s="175">
        <v>44470</v>
      </c>
      <c r="B17" s="114">
        <v>795</v>
      </c>
      <c r="C17" s="114">
        <v>2384</v>
      </c>
      <c r="D17" s="179">
        <v>2470</v>
      </c>
      <c r="E17" s="114">
        <v>2144</v>
      </c>
      <c r="F17" s="114">
        <v>1108</v>
      </c>
      <c r="G17" s="114">
        <f>SUM(Table1[[#This Row],[Presencial]:[Redes Sociales]])</f>
        <v>8901</v>
      </c>
    </row>
    <row r="18" spans="1:7" x14ac:dyDescent="0.25">
      <c r="A18" s="175">
        <v>44501</v>
      </c>
      <c r="B18" s="114">
        <v>897</v>
      </c>
      <c r="C18" s="114">
        <v>2379</v>
      </c>
      <c r="D18" s="114">
        <v>2660</v>
      </c>
      <c r="E18" s="114">
        <v>917</v>
      </c>
      <c r="F18" s="114">
        <v>355</v>
      </c>
      <c r="G18" s="114">
        <f>SUM(Table1[[#This Row],[Presencial]:[Redes Sociales]])</f>
        <v>7208</v>
      </c>
    </row>
    <row r="19" spans="1:7" x14ac:dyDescent="0.25">
      <c r="A19" s="175">
        <v>44531</v>
      </c>
      <c r="B19" s="114">
        <v>679</v>
      </c>
      <c r="C19" s="114">
        <v>1736</v>
      </c>
      <c r="D19" s="114">
        <v>2258</v>
      </c>
      <c r="E19" s="114">
        <v>1831</v>
      </c>
      <c r="F19" s="114">
        <v>268</v>
      </c>
      <c r="G19" s="114">
        <f>SUM(Table1[[#This Row],[Presencial]:[Redes Sociales]])</f>
        <v>6772</v>
      </c>
    </row>
    <row r="20" spans="1:7" x14ac:dyDescent="0.25">
      <c r="A20" s="175">
        <v>44562</v>
      </c>
      <c r="B20" s="178">
        <v>671</v>
      </c>
      <c r="C20" s="178">
        <v>1419</v>
      </c>
      <c r="D20" s="178">
        <v>1971</v>
      </c>
      <c r="E20" s="178">
        <v>324</v>
      </c>
      <c r="F20" s="178">
        <v>259</v>
      </c>
      <c r="G20" s="178">
        <f>SUM(Table1[[#This Row],[Presencial]:[Redes Sociales]])</f>
        <v>4644</v>
      </c>
    </row>
    <row r="21" spans="1:7" x14ac:dyDescent="0.25">
      <c r="A21" s="175">
        <v>44593</v>
      </c>
      <c r="B21" s="114">
        <v>1051</v>
      </c>
      <c r="C21" s="114">
        <v>1929</v>
      </c>
      <c r="D21" s="114">
        <v>2809</v>
      </c>
      <c r="E21" s="114">
        <v>1009</v>
      </c>
      <c r="F21" s="114">
        <v>302</v>
      </c>
      <c r="G21" s="178">
        <f>SUM(Table1[[#This Row],[Presencial]:[Redes Sociales]])</f>
        <v>7100</v>
      </c>
    </row>
    <row r="22" spans="1:7" x14ac:dyDescent="0.25">
      <c r="A22" s="176">
        <v>44621</v>
      </c>
      <c r="B22" s="114">
        <v>1154</v>
      </c>
      <c r="C22" s="114">
        <v>2101</v>
      </c>
      <c r="D22" s="114">
        <v>2841</v>
      </c>
      <c r="E22" s="114">
        <v>828</v>
      </c>
      <c r="F22" s="114">
        <v>318</v>
      </c>
      <c r="G22" s="178">
        <f>SUM(Table1[[#This Row],[Presencial]:[Redes Sociales]])</f>
        <v>7242</v>
      </c>
    </row>
    <row r="23" spans="1:7" x14ac:dyDescent="0.25">
      <c r="A23" s="181" t="s">
        <v>133</v>
      </c>
      <c r="B23" s="182">
        <f>SUBTOTAL(109,B20:B22)</f>
        <v>2876</v>
      </c>
      <c r="C23" s="182">
        <f>SUBTOTAL(109,C20:C22)</f>
        <v>5449</v>
      </c>
      <c r="D23" s="182">
        <f>SUBTOTAL(109,D20:D22)</f>
        <v>7621</v>
      </c>
      <c r="E23" s="182">
        <f>SUBTOTAL(109,E20:E22)</f>
        <v>2161</v>
      </c>
      <c r="F23" s="182">
        <f>SUBTOTAL(109,F20:F22)</f>
        <v>879</v>
      </c>
      <c r="G23" s="182">
        <f>SUM(Table1[[#This Row],[Presencial]:[Redes Sociales]])</f>
        <v>18986</v>
      </c>
    </row>
    <row r="24" spans="1:7" x14ac:dyDescent="0.25">
      <c r="A24" s="176">
        <v>44652</v>
      </c>
      <c r="B24" s="183">
        <v>1003</v>
      </c>
      <c r="C24" s="183">
        <v>1602</v>
      </c>
      <c r="D24" s="183">
        <v>2258</v>
      </c>
      <c r="E24" s="183">
        <v>498</v>
      </c>
      <c r="F24" s="183">
        <v>217</v>
      </c>
      <c r="G24" s="183">
        <f>SUM(Table1[[#This Row],[Presencial]:[Redes Sociales]])</f>
        <v>5578</v>
      </c>
    </row>
    <row r="25" spans="1:7" x14ac:dyDescent="0.25">
      <c r="A25" s="176">
        <v>44682</v>
      </c>
      <c r="B25" s="183">
        <v>1266</v>
      </c>
      <c r="C25" s="183">
        <v>1746</v>
      </c>
      <c r="D25" s="183">
        <v>2936</v>
      </c>
      <c r="E25" s="183">
        <v>641</v>
      </c>
      <c r="F25" s="183">
        <v>359</v>
      </c>
      <c r="G25" s="183">
        <f>SUM(Table1[[#This Row],[Presencial]:[Redes Sociales]])</f>
        <v>6948</v>
      </c>
    </row>
    <row r="26" spans="1:7" x14ac:dyDescent="0.25">
      <c r="A26" s="176">
        <v>44713</v>
      </c>
      <c r="B26" s="183">
        <v>1195</v>
      </c>
      <c r="C26" s="183">
        <v>1803</v>
      </c>
      <c r="D26" s="183">
        <v>2887</v>
      </c>
      <c r="E26" s="183">
        <v>921</v>
      </c>
      <c r="F26" s="183">
        <v>419</v>
      </c>
      <c r="G26" s="183">
        <f>SUM(Table1[[#This Row],[Presencial]:[Redes Sociales]])</f>
        <v>7225</v>
      </c>
    </row>
    <row r="27" spans="1:7" x14ac:dyDescent="0.25">
      <c r="A27" s="181" t="s">
        <v>133</v>
      </c>
      <c r="B27" s="184">
        <f>SUM(B24:B26)</f>
        <v>3464</v>
      </c>
      <c r="C27" s="184">
        <f>SUM(C24:C26)</f>
        <v>5151</v>
      </c>
      <c r="D27" s="184">
        <f>SUM(D24:D26)</f>
        <v>8081</v>
      </c>
      <c r="E27" s="184">
        <f>SUM(E24:E26)</f>
        <v>2060</v>
      </c>
      <c r="F27" s="184">
        <f>SUM(F24:F26)</f>
        <v>995</v>
      </c>
      <c r="G27" s="184">
        <f>SUM(Table1[[#This Row],[Presencial]:[Redes Sociales]])</f>
        <v>19751</v>
      </c>
    </row>
    <row r="28" spans="1:7" x14ac:dyDescent="0.25">
      <c r="A28" s="185"/>
      <c r="B28" s="186"/>
      <c r="C28" s="186"/>
      <c r="D28" s="186"/>
      <c r="E28" s="186"/>
      <c r="F28" s="186"/>
      <c r="G28" s="186"/>
    </row>
    <row r="29" spans="1:7" x14ac:dyDescent="0.25">
      <c r="A29" s="185"/>
      <c r="B29" s="187"/>
      <c r="C29" s="186"/>
      <c r="D29" s="187"/>
      <c r="E29" s="186"/>
      <c r="F29" s="187"/>
      <c r="G29" s="186"/>
    </row>
    <row r="30" spans="1:7" x14ac:dyDescent="0.25">
      <c r="A30" s="163" t="s">
        <v>61</v>
      </c>
    </row>
    <row r="31" spans="1:7" x14ac:dyDescent="0.25">
      <c r="A31" s="138" t="s">
        <v>62</v>
      </c>
    </row>
  </sheetData>
  <sheetProtection algorithmName="SHA-512" hashValue="eUDSI8cD/bd5bVgY0pZFidJy715/wUY1h9wGQAwLfM4LcmV4e7j6C9WJR+GlyR6NrmSlflHqzRCYctTNNmLTYA==" saltValue="aOoHT2MiAbwy+us50xYNug==" spinCount="100000" sheet="1" objects="1" scenarios="1"/>
  <mergeCells count="1">
    <mergeCell ref="B1:G1"/>
  </mergeCell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48588-D9C5-4B98-895F-766024503215}">
  <dimension ref="A1:J360"/>
  <sheetViews>
    <sheetView showGridLines="0" zoomScaleNormal="100" workbookViewId="0">
      <selection activeCell="B31" sqref="B31"/>
    </sheetView>
  </sheetViews>
  <sheetFormatPr baseColWidth="10" defaultColWidth="21.140625" defaultRowHeight="15.75" x14ac:dyDescent="0.25"/>
  <cols>
    <col min="1" max="1" width="14" style="171" customWidth="1"/>
    <col min="2" max="2" width="37" style="138" customWidth="1"/>
    <col min="3" max="3" width="17" style="170" bestFit="1" customWidth="1"/>
    <col min="4" max="4" width="19.5703125" style="170" customWidth="1"/>
    <col min="5" max="5" width="15.42578125" style="170" bestFit="1" customWidth="1"/>
    <col min="6" max="6" width="11.140625" style="170" bestFit="1" customWidth="1"/>
    <col min="7" max="7" width="15.28515625" style="170" customWidth="1"/>
    <col min="8" max="8" width="18.140625" style="170" customWidth="1"/>
    <col min="9" max="16384" width="21.140625" style="138"/>
  </cols>
  <sheetData>
    <row r="1" spans="1:8" ht="30" customHeight="1" x14ac:dyDescent="0.25">
      <c r="A1" s="160"/>
      <c r="B1" s="190" t="s">
        <v>63</v>
      </c>
      <c r="C1" s="190"/>
      <c r="D1" s="190"/>
      <c r="E1" s="190"/>
      <c r="F1" s="190"/>
      <c r="G1" s="190"/>
      <c r="H1" s="191"/>
    </row>
    <row r="2" spans="1:8" s="162" customFormat="1" ht="30" customHeight="1" x14ac:dyDescent="0.25">
      <c r="A2" s="161" t="s">
        <v>0</v>
      </c>
      <c r="B2" s="139" t="s">
        <v>64</v>
      </c>
      <c r="C2" s="139" t="s">
        <v>57</v>
      </c>
      <c r="D2" s="139" t="s">
        <v>74</v>
      </c>
      <c r="E2" s="139" t="s">
        <v>65</v>
      </c>
      <c r="F2" s="139" t="s">
        <v>60</v>
      </c>
      <c r="G2" s="139" t="s">
        <v>66</v>
      </c>
      <c r="H2" s="139" t="s">
        <v>144</v>
      </c>
    </row>
    <row r="3" spans="1:8" x14ac:dyDescent="0.25">
      <c r="A3" s="55">
        <v>44166</v>
      </c>
      <c r="B3" s="56" t="s">
        <v>87</v>
      </c>
      <c r="C3" s="57">
        <v>244</v>
      </c>
      <c r="D3" s="57">
        <v>424</v>
      </c>
      <c r="E3" s="57">
        <v>388</v>
      </c>
      <c r="F3" s="57">
        <v>105</v>
      </c>
      <c r="G3" s="57"/>
      <c r="H3" s="57">
        <v>1161</v>
      </c>
    </row>
    <row r="4" spans="1:8" x14ac:dyDescent="0.25">
      <c r="A4" s="55">
        <v>44167</v>
      </c>
      <c r="B4" s="56" t="s">
        <v>68</v>
      </c>
      <c r="C4" s="57">
        <v>90</v>
      </c>
      <c r="D4" s="57">
        <v>189</v>
      </c>
      <c r="E4" s="57">
        <v>479</v>
      </c>
      <c r="F4" s="57">
        <v>219</v>
      </c>
      <c r="G4" s="57"/>
      <c r="H4" s="57">
        <v>977</v>
      </c>
    </row>
    <row r="5" spans="1:8" x14ac:dyDescent="0.25">
      <c r="A5" s="55">
        <v>44168</v>
      </c>
      <c r="B5" s="56" t="s">
        <v>67</v>
      </c>
      <c r="C5" s="57"/>
      <c r="D5" s="57">
        <v>8</v>
      </c>
      <c r="E5" s="57">
        <v>1</v>
      </c>
      <c r="F5" s="57"/>
      <c r="G5" s="57"/>
      <c r="H5" s="57">
        <v>9</v>
      </c>
    </row>
    <row r="6" spans="1:8" x14ac:dyDescent="0.25">
      <c r="A6" s="55">
        <v>44169</v>
      </c>
      <c r="B6" s="56" t="s">
        <v>86</v>
      </c>
      <c r="C6" s="57"/>
      <c r="D6" s="57"/>
      <c r="E6" s="57"/>
      <c r="F6" s="57"/>
      <c r="G6" s="57"/>
      <c r="H6" s="57"/>
    </row>
    <row r="7" spans="1:8" x14ac:dyDescent="0.25">
      <c r="A7" s="55">
        <v>44170</v>
      </c>
      <c r="B7" s="56" t="s">
        <v>69</v>
      </c>
      <c r="C7" s="57">
        <v>26</v>
      </c>
      <c r="D7" s="57">
        <v>134</v>
      </c>
      <c r="E7" s="57">
        <v>338</v>
      </c>
      <c r="F7" s="57">
        <v>38</v>
      </c>
      <c r="G7" s="57"/>
      <c r="H7" s="57">
        <v>536</v>
      </c>
    </row>
    <row r="8" spans="1:8" x14ac:dyDescent="0.25">
      <c r="A8" s="55">
        <v>44171</v>
      </c>
      <c r="B8" s="56" t="s">
        <v>70</v>
      </c>
      <c r="C8" s="57">
        <v>23</v>
      </c>
      <c r="D8" s="57">
        <v>42</v>
      </c>
      <c r="E8" s="57">
        <v>79</v>
      </c>
      <c r="F8" s="57">
        <v>26</v>
      </c>
      <c r="G8" s="57"/>
      <c r="H8" s="57">
        <v>170</v>
      </c>
    </row>
    <row r="9" spans="1:8" x14ac:dyDescent="0.25">
      <c r="A9" s="55">
        <v>44172</v>
      </c>
      <c r="B9" s="56" t="s">
        <v>71</v>
      </c>
      <c r="C9" s="57">
        <v>129</v>
      </c>
      <c r="D9" s="57"/>
      <c r="E9" s="57"/>
      <c r="F9" s="57"/>
      <c r="G9" s="57"/>
      <c r="H9" s="57">
        <v>129</v>
      </c>
    </row>
    <row r="10" spans="1:8" x14ac:dyDescent="0.25">
      <c r="A10" s="55">
        <v>44173</v>
      </c>
      <c r="B10" s="56" t="s">
        <v>88</v>
      </c>
      <c r="C10" s="57">
        <v>81</v>
      </c>
      <c r="D10" s="57">
        <v>78</v>
      </c>
      <c r="E10" s="57">
        <v>529</v>
      </c>
      <c r="F10" s="57">
        <v>51</v>
      </c>
      <c r="G10" s="57"/>
      <c r="H10" s="57">
        <v>739</v>
      </c>
    </row>
    <row r="11" spans="1:8" x14ac:dyDescent="0.25">
      <c r="A11" s="55">
        <v>44174</v>
      </c>
      <c r="B11" s="56" t="s">
        <v>89</v>
      </c>
      <c r="C11" s="57">
        <v>17</v>
      </c>
      <c r="D11" s="57">
        <v>24</v>
      </c>
      <c r="E11" s="57">
        <v>39</v>
      </c>
      <c r="F11" s="57">
        <v>19</v>
      </c>
      <c r="G11" s="57"/>
      <c r="H11" s="57">
        <v>99</v>
      </c>
    </row>
    <row r="12" spans="1:8" x14ac:dyDescent="0.25">
      <c r="A12" s="55">
        <v>44175</v>
      </c>
      <c r="B12" s="56" t="s">
        <v>14</v>
      </c>
      <c r="C12" s="57">
        <v>65</v>
      </c>
      <c r="D12" s="57">
        <v>30</v>
      </c>
      <c r="E12" s="57">
        <v>27</v>
      </c>
      <c r="F12" s="57">
        <v>9</v>
      </c>
      <c r="G12" s="57"/>
      <c r="H12" s="57">
        <v>2</v>
      </c>
    </row>
    <row r="13" spans="1:8" x14ac:dyDescent="0.25">
      <c r="A13" s="55">
        <v>44176</v>
      </c>
      <c r="B13" s="56" t="s">
        <v>94</v>
      </c>
      <c r="C13" s="57"/>
      <c r="D13" s="57"/>
      <c r="E13" s="57">
        <v>2</v>
      </c>
      <c r="F13" s="57"/>
      <c r="G13" s="57"/>
      <c r="H13" s="57"/>
    </row>
    <row r="14" spans="1:8" x14ac:dyDescent="0.25">
      <c r="A14" s="55">
        <v>44176</v>
      </c>
      <c r="B14" s="56" t="s">
        <v>90</v>
      </c>
      <c r="C14" s="57"/>
      <c r="D14" s="57"/>
      <c r="E14" s="57"/>
      <c r="F14" s="57"/>
      <c r="G14" s="57"/>
      <c r="H14" s="57"/>
    </row>
    <row r="15" spans="1:8" x14ac:dyDescent="0.25">
      <c r="A15" s="55">
        <v>44177</v>
      </c>
      <c r="B15" s="56" t="s">
        <v>91</v>
      </c>
      <c r="C15" s="57"/>
      <c r="D15" s="57"/>
      <c r="E15" s="57"/>
      <c r="F15" s="57"/>
      <c r="G15" s="57"/>
      <c r="H15" s="57"/>
    </row>
    <row r="16" spans="1:8" x14ac:dyDescent="0.25">
      <c r="A16" s="55">
        <v>44178</v>
      </c>
      <c r="B16" s="56" t="s">
        <v>92</v>
      </c>
      <c r="C16" s="57"/>
      <c r="D16" s="57"/>
      <c r="E16" s="57"/>
      <c r="F16" s="57"/>
      <c r="G16" s="57"/>
      <c r="H16" s="57"/>
    </row>
    <row r="17" spans="1:8" x14ac:dyDescent="0.25">
      <c r="A17" s="55">
        <v>44177</v>
      </c>
      <c r="B17" s="56" t="s">
        <v>93</v>
      </c>
      <c r="C17" s="57"/>
      <c r="D17" s="57"/>
      <c r="E17" s="57"/>
      <c r="F17" s="57"/>
      <c r="G17" s="57"/>
      <c r="H17" s="57"/>
    </row>
    <row r="18" spans="1:8" x14ac:dyDescent="0.25">
      <c r="A18" s="55">
        <v>44177</v>
      </c>
      <c r="B18" s="56" t="s">
        <v>72</v>
      </c>
      <c r="C18" s="57">
        <v>89</v>
      </c>
      <c r="D18" s="57">
        <v>419</v>
      </c>
      <c r="E18" s="57">
        <v>377</v>
      </c>
      <c r="F18" s="57">
        <v>104</v>
      </c>
      <c r="G18" s="57">
        <v>176</v>
      </c>
      <c r="H18" s="57">
        <v>989</v>
      </c>
    </row>
    <row r="19" spans="1:8" s="163" customFormat="1" x14ac:dyDescent="0.25">
      <c r="A19" s="58">
        <v>44177</v>
      </c>
      <c r="B19" s="59" t="s">
        <v>73</v>
      </c>
      <c r="C19" s="60">
        <v>764</v>
      </c>
      <c r="D19" s="60">
        <v>1348</v>
      </c>
      <c r="E19" s="60">
        <v>2259</v>
      </c>
      <c r="F19" s="60">
        <v>571</v>
      </c>
      <c r="G19" s="60">
        <v>176</v>
      </c>
      <c r="H19" s="60">
        <v>5118</v>
      </c>
    </row>
    <row r="20" spans="1:8" x14ac:dyDescent="0.25">
      <c r="A20" s="55">
        <v>44197</v>
      </c>
      <c r="B20" s="56" t="s">
        <v>87</v>
      </c>
      <c r="C20" s="57">
        <v>221</v>
      </c>
      <c r="D20" s="57">
        <v>400</v>
      </c>
      <c r="E20" s="57">
        <v>389</v>
      </c>
      <c r="F20" s="57">
        <v>39</v>
      </c>
      <c r="G20" s="57"/>
      <c r="H20" s="57">
        <v>1049</v>
      </c>
    </row>
    <row r="21" spans="1:8" x14ac:dyDescent="0.25">
      <c r="A21" s="55">
        <v>44197</v>
      </c>
      <c r="B21" s="56" t="s">
        <v>68</v>
      </c>
      <c r="C21" s="57">
        <v>84</v>
      </c>
      <c r="D21" s="57">
        <v>98</v>
      </c>
      <c r="E21" s="57">
        <v>321</v>
      </c>
      <c r="F21" s="57">
        <v>60</v>
      </c>
      <c r="G21" s="57"/>
      <c r="H21" s="57">
        <v>563</v>
      </c>
    </row>
    <row r="22" spans="1:8" x14ac:dyDescent="0.25">
      <c r="A22" s="55">
        <v>44198</v>
      </c>
      <c r="B22" s="56" t="s">
        <v>67</v>
      </c>
      <c r="C22" s="57">
        <v>2</v>
      </c>
      <c r="D22" s="57">
        <v>2</v>
      </c>
      <c r="E22" s="57"/>
      <c r="F22" s="57"/>
      <c r="G22" s="57"/>
      <c r="H22" s="57">
        <v>4</v>
      </c>
    </row>
    <row r="23" spans="1:8" x14ac:dyDescent="0.25">
      <c r="A23" s="55">
        <v>44199</v>
      </c>
      <c r="B23" s="56" t="s">
        <v>86</v>
      </c>
      <c r="C23" s="57"/>
      <c r="D23" s="57"/>
      <c r="E23" s="57"/>
      <c r="F23" s="57"/>
      <c r="G23" s="57"/>
      <c r="H23" s="57"/>
    </row>
    <row r="24" spans="1:8" x14ac:dyDescent="0.25">
      <c r="A24" s="55">
        <v>44200</v>
      </c>
      <c r="B24" s="56" t="s">
        <v>69</v>
      </c>
      <c r="C24" s="57">
        <v>38</v>
      </c>
      <c r="D24" s="57">
        <v>80</v>
      </c>
      <c r="E24" s="57">
        <v>327</v>
      </c>
      <c r="F24" s="57">
        <v>18</v>
      </c>
      <c r="G24" s="57"/>
      <c r="H24" s="57">
        <v>463</v>
      </c>
    </row>
    <row r="25" spans="1:8" x14ac:dyDescent="0.25">
      <c r="A25" s="55">
        <v>44201</v>
      </c>
      <c r="B25" s="56" t="s">
        <v>70</v>
      </c>
      <c r="C25" s="57">
        <v>17</v>
      </c>
      <c r="D25" s="57">
        <v>35</v>
      </c>
      <c r="E25" s="57">
        <v>76</v>
      </c>
      <c r="F25" s="57">
        <v>23</v>
      </c>
      <c r="G25" s="57"/>
      <c r="H25" s="57">
        <v>151</v>
      </c>
    </row>
    <row r="26" spans="1:8" x14ac:dyDescent="0.25">
      <c r="A26" s="55">
        <v>44200</v>
      </c>
      <c r="B26" s="56" t="s">
        <v>71</v>
      </c>
      <c r="C26" s="57">
        <v>100</v>
      </c>
      <c r="D26" s="57"/>
      <c r="E26" s="57"/>
      <c r="F26" s="57"/>
      <c r="G26" s="57"/>
      <c r="H26" s="57">
        <v>100</v>
      </c>
    </row>
    <row r="27" spans="1:8" x14ac:dyDescent="0.25">
      <c r="A27" s="55">
        <v>44201</v>
      </c>
      <c r="B27" s="56" t="s">
        <v>88</v>
      </c>
      <c r="C27" s="57">
        <v>109</v>
      </c>
      <c r="D27" s="57">
        <v>77</v>
      </c>
      <c r="E27" s="57">
        <v>625</v>
      </c>
      <c r="F27" s="57">
        <v>40</v>
      </c>
      <c r="G27" s="57"/>
      <c r="H27" s="57">
        <v>851</v>
      </c>
    </row>
    <row r="28" spans="1:8" x14ac:dyDescent="0.25">
      <c r="A28" s="55">
        <v>44202</v>
      </c>
      <c r="B28" s="56" t="s">
        <v>89</v>
      </c>
      <c r="C28" s="57">
        <v>28</v>
      </c>
      <c r="D28" s="57">
        <v>31</v>
      </c>
      <c r="E28" s="57">
        <v>20</v>
      </c>
      <c r="F28" s="57">
        <v>6</v>
      </c>
      <c r="G28" s="57"/>
      <c r="H28" s="57">
        <v>85</v>
      </c>
    </row>
    <row r="29" spans="1:8" x14ac:dyDescent="0.25">
      <c r="A29" s="55">
        <v>44203</v>
      </c>
      <c r="B29" s="56" t="s">
        <v>14</v>
      </c>
      <c r="C29" s="57">
        <v>53</v>
      </c>
      <c r="D29" s="57">
        <v>74</v>
      </c>
      <c r="E29" s="57">
        <v>98</v>
      </c>
      <c r="F29" s="57">
        <v>9</v>
      </c>
      <c r="G29" s="57"/>
      <c r="H29" s="57">
        <v>234</v>
      </c>
    </row>
    <row r="30" spans="1:8" x14ac:dyDescent="0.25">
      <c r="A30" s="55">
        <v>44204</v>
      </c>
      <c r="B30" s="56" t="s">
        <v>94</v>
      </c>
      <c r="C30" s="57"/>
      <c r="D30" s="57"/>
      <c r="E30" s="57"/>
      <c r="F30" s="57"/>
      <c r="G30" s="57"/>
      <c r="H30" s="57"/>
    </row>
    <row r="31" spans="1:8" x14ac:dyDescent="0.25">
      <c r="A31" s="55">
        <v>44204</v>
      </c>
      <c r="B31" s="56" t="s">
        <v>90</v>
      </c>
      <c r="C31" s="57"/>
      <c r="D31" s="57"/>
      <c r="E31" s="57"/>
      <c r="F31" s="57"/>
      <c r="G31" s="57"/>
      <c r="H31" s="57"/>
    </row>
    <row r="32" spans="1:8" x14ac:dyDescent="0.25">
      <c r="A32" s="55">
        <v>44205</v>
      </c>
      <c r="B32" s="56" t="s">
        <v>91</v>
      </c>
      <c r="C32" s="57"/>
      <c r="D32" s="57"/>
      <c r="E32" s="57"/>
      <c r="F32" s="57"/>
      <c r="G32" s="57"/>
      <c r="H32" s="57"/>
    </row>
    <row r="33" spans="1:8" x14ac:dyDescent="0.25">
      <c r="A33" s="55">
        <v>44206</v>
      </c>
      <c r="B33" s="56" t="s">
        <v>92</v>
      </c>
      <c r="C33" s="57"/>
      <c r="D33" s="57"/>
      <c r="E33" s="57"/>
      <c r="F33" s="57"/>
      <c r="G33" s="57"/>
      <c r="H33" s="57"/>
    </row>
    <row r="34" spans="1:8" x14ac:dyDescent="0.25">
      <c r="A34" s="55">
        <v>44207</v>
      </c>
      <c r="B34" s="56" t="s">
        <v>93</v>
      </c>
      <c r="C34" s="57"/>
      <c r="D34" s="57"/>
      <c r="E34" s="57"/>
      <c r="F34" s="57"/>
      <c r="G34" s="57"/>
      <c r="H34" s="57"/>
    </row>
    <row r="35" spans="1:8" x14ac:dyDescent="0.25">
      <c r="A35" s="55">
        <v>44207</v>
      </c>
      <c r="B35" s="56" t="s">
        <v>72</v>
      </c>
      <c r="C35" s="57">
        <v>3</v>
      </c>
      <c r="D35" s="57">
        <v>622</v>
      </c>
      <c r="E35" s="57">
        <v>107</v>
      </c>
      <c r="F35" s="57">
        <v>129</v>
      </c>
      <c r="G35" s="57">
        <v>135</v>
      </c>
      <c r="H35" s="57">
        <v>996</v>
      </c>
    </row>
    <row r="36" spans="1:8" s="163" customFormat="1" x14ac:dyDescent="0.25">
      <c r="A36" s="61">
        <v>44207</v>
      </c>
      <c r="B36" s="59" t="s">
        <v>73</v>
      </c>
      <c r="C36" s="60">
        <v>655</v>
      </c>
      <c r="D36" s="60">
        <v>1419</v>
      </c>
      <c r="E36" s="60">
        <v>1966</v>
      </c>
      <c r="F36" s="60">
        <v>324</v>
      </c>
      <c r="G36" s="60">
        <v>135</v>
      </c>
      <c r="H36" s="60">
        <v>4499</v>
      </c>
    </row>
    <row r="37" spans="1:8" x14ac:dyDescent="0.25">
      <c r="A37" s="55">
        <v>44228</v>
      </c>
      <c r="B37" s="56" t="s">
        <v>87</v>
      </c>
      <c r="C37" s="57">
        <v>267</v>
      </c>
      <c r="D37" s="57">
        <v>337</v>
      </c>
      <c r="E37" s="57">
        <v>396</v>
      </c>
      <c r="F37" s="57">
        <v>99</v>
      </c>
      <c r="G37" s="57"/>
      <c r="H37" s="57"/>
    </row>
    <row r="38" spans="1:8" x14ac:dyDescent="0.25">
      <c r="A38" s="55">
        <v>44229</v>
      </c>
      <c r="B38" s="56" t="s">
        <v>68</v>
      </c>
      <c r="C38" s="57">
        <v>122</v>
      </c>
      <c r="D38" s="57">
        <v>136</v>
      </c>
      <c r="E38" s="57">
        <v>500</v>
      </c>
      <c r="F38" s="57">
        <v>164</v>
      </c>
      <c r="G38" s="57"/>
      <c r="H38" s="57"/>
    </row>
    <row r="39" spans="1:8" x14ac:dyDescent="0.25">
      <c r="A39" s="55">
        <v>44230</v>
      </c>
      <c r="B39" s="56" t="s">
        <v>67</v>
      </c>
      <c r="C39" s="57"/>
      <c r="D39" s="57"/>
      <c r="E39" s="57"/>
      <c r="F39" s="57"/>
      <c r="G39" s="57"/>
      <c r="H39" s="57"/>
    </row>
    <row r="40" spans="1:8" x14ac:dyDescent="0.25">
      <c r="A40" s="55">
        <v>44231</v>
      </c>
      <c r="B40" s="56" t="s">
        <v>86</v>
      </c>
      <c r="C40" s="57">
        <v>1</v>
      </c>
      <c r="D40" s="57"/>
      <c r="E40" s="57"/>
      <c r="F40" s="57"/>
      <c r="G40" s="57"/>
      <c r="H40" s="57"/>
    </row>
    <row r="41" spans="1:8" x14ac:dyDescent="0.25">
      <c r="A41" s="55">
        <v>44232</v>
      </c>
      <c r="B41" s="56" t="s">
        <v>69</v>
      </c>
      <c r="C41" s="57">
        <v>44</v>
      </c>
      <c r="D41" s="57">
        <v>114</v>
      </c>
      <c r="E41" s="57">
        <v>405</v>
      </c>
      <c r="F41" s="57">
        <v>67</v>
      </c>
      <c r="G41" s="57"/>
      <c r="H41" s="57"/>
    </row>
    <row r="42" spans="1:8" x14ac:dyDescent="0.25">
      <c r="A42" s="55">
        <v>44233</v>
      </c>
      <c r="B42" s="56" t="s">
        <v>70</v>
      </c>
      <c r="C42" s="57">
        <v>21</v>
      </c>
      <c r="D42" s="57">
        <v>50</v>
      </c>
      <c r="E42" s="57">
        <v>115</v>
      </c>
      <c r="F42" s="57">
        <v>35</v>
      </c>
      <c r="G42" s="57"/>
      <c r="H42" s="57"/>
    </row>
    <row r="43" spans="1:8" x14ac:dyDescent="0.25">
      <c r="A43" s="55">
        <v>44231</v>
      </c>
      <c r="B43" s="56" t="s">
        <v>71</v>
      </c>
      <c r="C43" s="57">
        <v>167</v>
      </c>
      <c r="D43" s="57"/>
      <c r="E43" s="57"/>
      <c r="F43" s="57"/>
      <c r="G43" s="57"/>
      <c r="H43" s="57"/>
    </row>
    <row r="44" spans="1:8" x14ac:dyDescent="0.25">
      <c r="A44" s="55">
        <v>44232</v>
      </c>
      <c r="B44" s="56" t="s">
        <v>88</v>
      </c>
      <c r="C44" s="57">
        <v>149</v>
      </c>
      <c r="D44" s="57">
        <v>184</v>
      </c>
      <c r="E44" s="57">
        <v>922</v>
      </c>
      <c r="F44" s="57">
        <v>107</v>
      </c>
      <c r="G44" s="57"/>
      <c r="H44" s="57"/>
    </row>
    <row r="45" spans="1:8" x14ac:dyDescent="0.25">
      <c r="A45" s="55">
        <v>44233</v>
      </c>
      <c r="B45" s="56" t="s">
        <v>89</v>
      </c>
      <c r="C45" s="57">
        <v>22</v>
      </c>
      <c r="D45" s="57">
        <v>82</v>
      </c>
      <c r="E45" s="57">
        <v>77</v>
      </c>
      <c r="F45" s="57">
        <v>10</v>
      </c>
      <c r="G45" s="57"/>
      <c r="H45" s="57"/>
    </row>
    <row r="46" spans="1:8" x14ac:dyDescent="0.25">
      <c r="A46" s="55">
        <v>44234</v>
      </c>
      <c r="B46" s="56" t="s">
        <v>14</v>
      </c>
      <c r="C46" s="57">
        <v>75</v>
      </c>
      <c r="D46" s="57">
        <v>105</v>
      </c>
      <c r="E46" s="57">
        <v>121</v>
      </c>
      <c r="F46" s="57">
        <v>27</v>
      </c>
      <c r="G46" s="57"/>
      <c r="H46" s="57"/>
    </row>
    <row r="47" spans="1:8" x14ac:dyDescent="0.25">
      <c r="A47" s="55">
        <v>44235</v>
      </c>
      <c r="B47" s="56" t="s">
        <v>94</v>
      </c>
      <c r="C47" s="57"/>
      <c r="D47" s="57"/>
      <c r="E47" s="57"/>
      <c r="F47" s="57"/>
      <c r="G47" s="57"/>
      <c r="H47" s="57"/>
    </row>
    <row r="48" spans="1:8" x14ac:dyDescent="0.25">
      <c r="A48" s="55">
        <v>44235</v>
      </c>
      <c r="B48" s="56" t="s">
        <v>90</v>
      </c>
      <c r="C48" s="57"/>
      <c r="D48" s="57"/>
      <c r="E48" s="57"/>
      <c r="F48" s="57"/>
      <c r="G48" s="57"/>
      <c r="H48" s="57"/>
    </row>
    <row r="49" spans="1:8" x14ac:dyDescent="0.25">
      <c r="A49" s="55">
        <v>44236</v>
      </c>
      <c r="B49" s="56" t="s">
        <v>91</v>
      </c>
      <c r="C49" s="57"/>
      <c r="D49" s="57"/>
      <c r="E49" s="57"/>
      <c r="F49" s="57"/>
      <c r="G49" s="57"/>
      <c r="H49" s="57"/>
    </row>
    <row r="50" spans="1:8" x14ac:dyDescent="0.25">
      <c r="A50" s="55">
        <v>44237</v>
      </c>
      <c r="B50" s="56" t="s">
        <v>92</v>
      </c>
      <c r="C50" s="57"/>
      <c r="D50" s="57"/>
      <c r="E50" s="57"/>
      <c r="F50" s="57"/>
      <c r="G50" s="57"/>
      <c r="H50" s="57"/>
    </row>
    <row r="51" spans="1:8" x14ac:dyDescent="0.25">
      <c r="A51" s="55">
        <v>44238</v>
      </c>
      <c r="B51" s="56" t="s">
        <v>93</v>
      </c>
      <c r="C51" s="57"/>
      <c r="D51" s="57"/>
      <c r="E51" s="57"/>
      <c r="F51" s="57"/>
      <c r="G51" s="57"/>
      <c r="H51" s="57"/>
    </row>
    <row r="52" spans="1:8" x14ac:dyDescent="0.25">
      <c r="A52" s="55">
        <v>44238</v>
      </c>
      <c r="B52" s="56" t="s">
        <v>72</v>
      </c>
      <c r="C52" s="57">
        <v>20</v>
      </c>
      <c r="D52" s="57">
        <v>881</v>
      </c>
      <c r="E52" s="57">
        <v>104</v>
      </c>
      <c r="F52" s="57">
        <v>100</v>
      </c>
      <c r="G52" s="57">
        <v>111</v>
      </c>
      <c r="H52" s="57"/>
    </row>
    <row r="53" spans="1:8" s="163" customFormat="1" x14ac:dyDescent="0.25">
      <c r="A53" s="61">
        <v>44238</v>
      </c>
      <c r="B53" s="62" t="s">
        <v>73</v>
      </c>
      <c r="C53" s="60">
        <v>888</v>
      </c>
      <c r="D53" s="60">
        <v>1889</v>
      </c>
      <c r="E53" s="60">
        <v>2640</v>
      </c>
      <c r="F53" s="60">
        <v>609</v>
      </c>
      <c r="G53" s="60">
        <v>111</v>
      </c>
      <c r="H53" s="60">
        <v>6137</v>
      </c>
    </row>
    <row r="54" spans="1:8" x14ac:dyDescent="0.25">
      <c r="A54" s="55">
        <v>44256</v>
      </c>
      <c r="B54" s="56" t="s">
        <v>87</v>
      </c>
      <c r="C54" s="57">
        <v>319</v>
      </c>
      <c r="D54" s="57">
        <v>391</v>
      </c>
      <c r="E54" s="57">
        <v>692</v>
      </c>
      <c r="F54" s="57">
        <v>44</v>
      </c>
      <c r="G54" s="57">
        <v>12</v>
      </c>
      <c r="H54" s="57">
        <v>1458</v>
      </c>
    </row>
    <row r="55" spans="1:8" x14ac:dyDescent="0.25">
      <c r="A55" s="55">
        <v>44257</v>
      </c>
      <c r="B55" s="56" t="s">
        <v>68</v>
      </c>
      <c r="C55" s="57">
        <v>134</v>
      </c>
      <c r="D55" s="57">
        <v>152</v>
      </c>
      <c r="E55" s="57">
        <v>649</v>
      </c>
      <c r="F55" s="57">
        <v>88</v>
      </c>
      <c r="G55" s="57">
        <v>37</v>
      </c>
      <c r="H55" s="57">
        <v>1060</v>
      </c>
    </row>
    <row r="56" spans="1:8" x14ac:dyDescent="0.25">
      <c r="A56" s="55">
        <v>44258</v>
      </c>
      <c r="B56" s="56" t="s">
        <v>67</v>
      </c>
      <c r="C56" s="57"/>
      <c r="D56" s="57">
        <v>10</v>
      </c>
      <c r="E56" s="57">
        <v>4</v>
      </c>
      <c r="F56" s="57"/>
      <c r="G56" s="57"/>
      <c r="H56" s="57">
        <v>14</v>
      </c>
    </row>
    <row r="57" spans="1:8" x14ac:dyDescent="0.25">
      <c r="A57" s="55">
        <v>44259</v>
      </c>
      <c r="B57" s="56" t="s">
        <v>86</v>
      </c>
      <c r="C57" s="57">
        <v>2</v>
      </c>
      <c r="D57" s="57"/>
      <c r="E57" s="57"/>
      <c r="F57" s="57"/>
      <c r="G57" s="57"/>
      <c r="H57" s="57">
        <v>2</v>
      </c>
    </row>
    <row r="58" spans="1:8" x14ac:dyDescent="0.25">
      <c r="A58" s="55">
        <v>44260</v>
      </c>
      <c r="B58" s="56" t="s">
        <v>69</v>
      </c>
      <c r="C58" s="57">
        <v>22</v>
      </c>
      <c r="D58" s="57">
        <v>137</v>
      </c>
      <c r="E58" s="57">
        <v>519</v>
      </c>
      <c r="F58" s="57">
        <v>22</v>
      </c>
      <c r="G58" s="57">
        <v>2</v>
      </c>
      <c r="H58" s="57">
        <v>682</v>
      </c>
    </row>
    <row r="59" spans="1:8" x14ac:dyDescent="0.25">
      <c r="A59" s="55">
        <v>44261</v>
      </c>
      <c r="B59" s="56" t="s">
        <v>70</v>
      </c>
      <c r="C59" s="57">
        <v>19</v>
      </c>
      <c r="D59" s="57">
        <v>52</v>
      </c>
      <c r="E59" s="57">
        <v>156</v>
      </c>
      <c r="F59" s="57">
        <v>17</v>
      </c>
      <c r="G59" s="57">
        <v>50</v>
      </c>
      <c r="H59" s="57">
        <v>294</v>
      </c>
    </row>
    <row r="60" spans="1:8" x14ac:dyDescent="0.25">
      <c r="A60" s="55">
        <v>44262</v>
      </c>
      <c r="B60" s="56" t="s">
        <v>71</v>
      </c>
      <c r="C60" s="57">
        <v>387</v>
      </c>
      <c r="D60" s="57"/>
      <c r="E60" s="57"/>
      <c r="F60" s="57"/>
      <c r="G60" s="57"/>
      <c r="H60" s="57">
        <v>387</v>
      </c>
    </row>
    <row r="61" spans="1:8" x14ac:dyDescent="0.25">
      <c r="A61" s="55">
        <v>44263</v>
      </c>
      <c r="B61" s="56" t="s">
        <v>88</v>
      </c>
      <c r="C61" s="57">
        <v>126</v>
      </c>
      <c r="D61" s="57">
        <v>322</v>
      </c>
      <c r="E61" s="57">
        <v>1270</v>
      </c>
      <c r="F61" s="57">
        <v>81</v>
      </c>
      <c r="G61" s="57">
        <v>4</v>
      </c>
      <c r="H61" s="57">
        <v>1803</v>
      </c>
    </row>
    <row r="62" spans="1:8" x14ac:dyDescent="0.25">
      <c r="A62" s="55">
        <v>44264</v>
      </c>
      <c r="B62" s="56" t="s">
        <v>89</v>
      </c>
      <c r="C62" s="57">
        <v>36</v>
      </c>
      <c r="D62" s="57">
        <v>68</v>
      </c>
      <c r="E62" s="57">
        <v>50</v>
      </c>
      <c r="F62" s="57">
        <v>6</v>
      </c>
      <c r="G62" s="57">
        <v>1</v>
      </c>
      <c r="H62" s="57">
        <v>161</v>
      </c>
    </row>
    <row r="63" spans="1:8" x14ac:dyDescent="0.25">
      <c r="A63" s="55">
        <v>44263</v>
      </c>
      <c r="B63" s="56" t="s">
        <v>14</v>
      </c>
      <c r="C63" s="57">
        <v>79</v>
      </c>
      <c r="D63" s="57">
        <v>96</v>
      </c>
      <c r="E63" s="57">
        <v>170</v>
      </c>
      <c r="F63" s="57">
        <v>17</v>
      </c>
      <c r="G63" s="57">
        <v>1</v>
      </c>
      <c r="H63" s="57">
        <v>363</v>
      </c>
    </row>
    <row r="64" spans="1:8" x14ac:dyDescent="0.25">
      <c r="A64" s="55">
        <v>44264</v>
      </c>
      <c r="B64" s="56" t="s">
        <v>94</v>
      </c>
      <c r="C64" s="57"/>
      <c r="D64" s="57"/>
      <c r="E64" s="57">
        <v>89</v>
      </c>
      <c r="F64" s="57"/>
      <c r="G64" s="57"/>
      <c r="H64" s="57">
        <v>89</v>
      </c>
    </row>
    <row r="65" spans="1:8" x14ac:dyDescent="0.25">
      <c r="A65" s="55">
        <v>44264</v>
      </c>
      <c r="B65" s="56" t="s">
        <v>90</v>
      </c>
      <c r="C65" s="57"/>
      <c r="D65" s="57">
        <v>2</v>
      </c>
      <c r="E65" s="57">
        <v>16</v>
      </c>
      <c r="F65" s="57"/>
      <c r="G65" s="57"/>
      <c r="H65" s="57">
        <v>18</v>
      </c>
    </row>
    <row r="66" spans="1:8" x14ac:dyDescent="0.25">
      <c r="A66" s="55">
        <v>44265</v>
      </c>
      <c r="B66" s="56" t="s">
        <v>91</v>
      </c>
      <c r="C66" s="57"/>
      <c r="D66" s="57"/>
      <c r="E66" s="57"/>
      <c r="F66" s="57"/>
      <c r="G66" s="57"/>
      <c r="H66" s="57"/>
    </row>
    <row r="67" spans="1:8" x14ac:dyDescent="0.25">
      <c r="A67" s="55">
        <v>44266</v>
      </c>
      <c r="B67" s="56" t="s">
        <v>92</v>
      </c>
      <c r="C67" s="57"/>
      <c r="D67" s="57"/>
      <c r="E67" s="57"/>
      <c r="F67" s="57"/>
      <c r="G67" s="57"/>
      <c r="H67" s="57"/>
    </row>
    <row r="68" spans="1:8" x14ac:dyDescent="0.25">
      <c r="A68" s="55">
        <v>44267</v>
      </c>
      <c r="B68" s="56" t="s">
        <v>93</v>
      </c>
      <c r="C68" s="57">
        <v>1</v>
      </c>
      <c r="D68" s="57"/>
      <c r="E68" s="57"/>
      <c r="F68" s="57"/>
      <c r="G68" s="57"/>
      <c r="H68" s="57"/>
    </row>
    <row r="69" spans="1:8" x14ac:dyDescent="0.25">
      <c r="A69" s="55">
        <v>44267</v>
      </c>
      <c r="B69" s="56" t="s">
        <v>72</v>
      </c>
      <c r="C69" s="57">
        <v>32</v>
      </c>
      <c r="D69" s="57">
        <v>677</v>
      </c>
      <c r="E69" s="57">
        <v>178</v>
      </c>
      <c r="F69" s="57">
        <v>58</v>
      </c>
      <c r="G69" s="57">
        <v>128</v>
      </c>
      <c r="H69" s="57"/>
    </row>
    <row r="70" spans="1:8" s="163" customFormat="1" x14ac:dyDescent="0.25">
      <c r="A70" s="58">
        <v>44267</v>
      </c>
      <c r="B70" s="59" t="s">
        <v>73</v>
      </c>
      <c r="C70" s="60">
        <v>1157</v>
      </c>
      <c r="D70" s="60">
        <v>1907</v>
      </c>
      <c r="E70" s="60">
        <v>3793</v>
      </c>
      <c r="F70" s="60">
        <v>333</v>
      </c>
      <c r="G70" s="60">
        <v>235</v>
      </c>
      <c r="H70" s="60">
        <v>7425</v>
      </c>
    </row>
    <row r="71" spans="1:8" x14ac:dyDescent="0.25">
      <c r="A71" s="55">
        <v>44287</v>
      </c>
      <c r="B71" s="56" t="s">
        <v>87</v>
      </c>
      <c r="C71" s="63">
        <v>262</v>
      </c>
      <c r="D71" s="63">
        <v>295</v>
      </c>
      <c r="E71" s="63">
        <v>465</v>
      </c>
      <c r="F71" s="63">
        <v>16</v>
      </c>
      <c r="G71" s="63">
        <v>26</v>
      </c>
      <c r="H71" s="63">
        <v>1064</v>
      </c>
    </row>
    <row r="72" spans="1:8" x14ac:dyDescent="0.25">
      <c r="A72" s="55">
        <v>44288</v>
      </c>
      <c r="B72" s="56" t="s">
        <v>68</v>
      </c>
      <c r="C72" s="57">
        <v>163</v>
      </c>
      <c r="D72" s="57">
        <v>70</v>
      </c>
      <c r="E72" s="57">
        <v>507</v>
      </c>
      <c r="F72" s="57">
        <v>34</v>
      </c>
      <c r="G72" s="57">
        <v>66</v>
      </c>
      <c r="H72" s="57">
        <v>840</v>
      </c>
    </row>
    <row r="73" spans="1:8" x14ac:dyDescent="0.25">
      <c r="A73" s="55">
        <v>44291</v>
      </c>
      <c r="B73" s="56" t="s">
        <v>67</v>
      </c>
      <c r="C73" s="57">
        <v>6</v>
      </c>
      <c r="D73" s="57">
        <v>4</v>
      </c>
      <c r="E73" s="57">
        <v>10</v>
      </c>
      <c r="F73" s="57"/>
      <c r="G73" s="57"/>
      <c r="H73" s="57">
        <v>20</v>
      </c>
    </row>
    <row r="74" spans="1:8" x14ac:dyDescent="0.25">
      <c r="A74" s="53">
        <v>44293</v>
      </c>
      <c r="B74" s="56" t="s">
        <v>86</v>
      </c>
      <c r="C74" s="57">
        <v>1</v>
      </c>
      <c r="D74" s="57"/>
      <c r="E74" s="57"/>
      <c r="F74" s="57"/>
      <c r="G74" s="57"/>
      <c r="H74" s="57">
        <v>1</v>
      </c>
    </row>
    <row r="75" spans="1:8" x14ac:dyDescent="0.25">
      <c r="A75" s="55">
        <v>44293</v>
      </c>
      <c r="B75" s="56" t="s">
        <v>69</v>
      </c>
      <c r="C75" s="57">
        <v>20</v>
      </c>
      <c r="D75" s="57">
        <v>228</v>
      </c>
      <c r="E75" s="57">
        <v>453</v>
      </c>
      <c r="F75" s="57">
        <v>10</v>
      </c>
      <c r="G75" s="57"/>
      <c r="H75" s="57">
        <v>711</v>
      </c>
    </row>
    <row r="76" spans="1:8" x14ac:dyDescent="0.25">
      <c r="A76" s="55">
        <v>44294</v>
      </c>
      <c r="B76" s="56" t="s">
        <v>70</v>
      </c>
      <c r="C76" s="57">
        <v>7</v>
      </c>
      <c r="D76" s="57"/>
      <c r="E76" s="57">
        <v>90</v>
      </c>
      <c r="F76" s="57">
        <v>3</v>
      </c>
      <c r="G76" s="57">
        <v>2</v>
      </c>
      <c r="H76" s="57">
        <v>102</v>
      </c>
    </row>
    <row r="77" spans="1:8" x14ac:dyDescent="0.25">
      <c r="A77" s="55">
        <v>44295</v>
      </c>
      <c r="B77" s="56" t="s">
        <v>71</v>
      </c>
      <c r="C77" s="57">
        <v>359</v>
      </c>
      <c r="D77" s="57"/>
      <c r="E77" s="57"/>
      <c r="F77" s="57"/>
      <c r="G77" s="57">
        <v>54</v>
      </c>
      <c r="H77" s="57">
        <v>413</v>
      </c>
    </row>
    <row r="78" spans="1:8" x14ac:dyDescent="0.25">
      <c r="A78" s="55">
        <v>44296</v>
      </c>
      <c r="B78" s="56" t="s">
        <v>88</v>
      </c>
      <c r="C78" s="57">
        <v>88</v>
      </c>
      <c r="D78" s="57">
        <v>242</v>
      </c>
      <c r="E78" s="57">
        <v>887</v>
      </c>
      <c r="F78" s="57">
        <v>46</v>
      </c>
      <c r="G78" s="57">
        <v>9</v>
      </c>
      <c r="H78" s="57">
        <v>1272</v>
      </c>
    </row>
    <row r="79" spans="1:8" x14ac:dyDescent="0.25">
      <c r="A79" s="55">
        <v>44297</v>
      </c>
      <c r="B79" s="56" t="s">
        <v>89</v>
      </c>
      <c r="C79" s="57">
        <v>27</v>
      </c>
      <c r="D79" s="57">
        <v>58</v>
      </c>
      <c r="E79" s="57">
        <v>29</v>
      </c>
      <c r="F79" s="57">
        <v>1</v>
      </c>
      <c r="G79" s="57"/>
      <c r="H79" s="57">
        <v>115</v>
      </c>
    </row>
    <row r="80" spans="1:8" x14ac:dyDescent="0.25">
      <c r="A80" s="55">
        <v>44298</v>
      </c>
      <c r="B80" s="56" t="s">
        <v>14</v>
      </c>
      <c r="C80" s="57">
        <v>73</v>
      </c>
      <c r="D80" s="57">
        <v>108</v>
      </c>
      <c r="E80" s="57">
        <v>150</v>
      </c>
      <c r="F80" s="57">
        <v>7</v>
      </c>
      <c r="G80" s="57"/>
      <c r="H80" s="57">
        <v>338</v>
      </c>
    </row>
    <row r="81" spans="1:8" x14ac:dyDescent="0.25">
      <c r="A81" s="55">
        <v>44299</v>
      </c>
      <c r="B81" s="56" t="s">
        <v>94</v>
      </c>
      <c r="C81" s="57"/>
      <c r="D81" s="57">
        <v>2</v>
      </c>
      <c r="E81" s="57">
        <v>256</v>
      </c>
      <c r="F81" s="57"/>
      <c r="G81" s="57"/>
      <c r="H81" s="57">
        <v>258</v>
      </c>
    </row>
    <row r="82" spans="1:8" x14ac:dyDescent="0.25">
      <c r="A82" s="55">
        <v>44299</v>
      </c>
      <c r="B82" s="56" t="s">
        <v>90</v>
      </c>
      <c r="C82" s="57"/>
      <c r="D82" s="57">
        <v>1</v>
      </c>
      <c r="E82" s="57">
        <v>38</v>
      </c>
      <c r="F82" s="57"/>
      <c r="G82" s="57"/>
      <c r="H82" s="57">
        <v>39</v>
      </c>
    </row>
    <row r="83" spans="1:8" x14ac:dyDescent="0.25">
      <c r="A83" s="55">
        <v>44300</v>
      </c>
      <c r="B83" s="56" t="s">
        <v>91</v>
      </c>
      <c r="C83" s="57"/>
      <c r="D83" s="57"/>
      <c r="E83" s="57"/>
      <c r="F83" s="57"/>
      <c r="G83" s="57"/>
      <c r="H83" s="57"/>
    </row>
    <row r="84" spans="1:8" x14ac:dyDescent="0.25">
      <c r="A84" s="55">
        <v>44301</v>
      </c>
      <c r="B84" s="56" t="s">
        <v>92</v>
      </c>
      <c r="C84" s="57"/>
      <c r="D84" s="57"/>
      <c r="E84" s="57"/>
      <c r="F84" s="57"/>
      <c r="G84" s="57"/>
      <c r="H84" s="57"/>
    </row>
    <row r="85" spans="1:8" x14ac:dyDescent="0.25">
      <c r="A85" s="55">
        <v>44302</v>
      </c>
      <c r="B85" s="56" t="s">
        <v>93</v>
      </c>
      <c r="C85" s="57"/>
      <c r="D85" s="57"/>
      <c r="E85" s="57"/>
      <c r="F85" s="57"/>
      <c r="G85" s="57"/>
      <c r="H85" s="57"/>
    </row>
    <row r="86" spans="1:8" x14ac:dyDescent="0.25">
      <c r="A86" s="55">
        <v>44299</v>
      </c>
      <c r="B86" s="56" t="s">
        <v>72</v>
      </c>
      <c r="C86" s="57">
        <v>16</v>
      </c>
      <c r="D86" s="57">
        <v>422</v>
      </c>
      <c r="E86" s="57">
        <v>424</v>
      </c>
      <c r="F86" s="57">
        <v>41</v>
      </c>
      <c r="G86" s="57">
        <v>61</v>
      </c>
      <c r="H86" s="57"/>
    </row>
    <row r="87" spans="1:8" s="163" customFormat="1" x14ac:dyDescent="0.25">
      <c r="A87" s="58">
        <v>44300</v>
      </c>
      <c r="B87" s="59" t="s">
        <v>73</v>
      </c>
      <c r="C87" s="64">
        <v>1022</v>
      </c>
      <c r="D87" s="65">
        <v>1430</v>
      </c>
      <c r="E87" s="65">
        <v>3309</v>
      </c>
      <c r="F87" s="65">
        <v>158</v>
      </c>
      <c r="G87" s="65">
        <v>218</v>
      </c>
      <c r="H87" s="65">
        <f>SUM(C87:G87)</f>
        <v>6137</v>
      </c>
    </row>
    <row r="88" spans="1:8" x14ac:dyDescent="0.25">
      <c r="A88" s="55">
        <v>44317</v>
      </c>
      <c r="B88" s="56" t="s">
        <v>87</v>
      </c>
      <c r="C88" s="63">
        <v>272</v>
      </c>
      <c r="D88" s="63">
        <v>319</v>
      </c>
      <c r="E88" s="63">
        <v>408</v>
      </c>
      <c r="F88" s="63">
        <v>34</v>
      </c>
      <c r="G88" s="63"/>
      <c r="H88" s="63">
        <v>1033</v>
      </c>
    </row>
    <row r="89" spans="1:8" x14ac:dyDescent="0.25">
      <c r="A89" s="55">
        <v>44318</v>
      </c>
      <c r="B89" s="56" t="s">
        <v>68</v>
      </c>
      <c r="C89" s="57">
        <v>124</v>
      </c>
      <c r="D89" s="57">
        <v>79</v>
      </c>
      <c r="E89" s="57">
        <v>552</v>
      </c>
      <c r="F89" s="57">
        <v>44</v>
      </c>
      <c r="G89" s="57">
        <v>105</v>
      </c>
      <c r="H89" s="57">
        <v>904</v>
      </c>
    </row>
    <row r="90" spans="1:8" x14ac:dyDescent="0.25">
      <c r="A90" s="55">
        <v>44319</v>
      </c>
      <c r="B90" s="56" t="s">
        <v>67</v>
      </c>
      <c r="C90" s="57">
        <v>8</v>
      </c>
      <c r="D90" s="57">
        <v>15</v>
      </c>
      <c r="E90" s="57">
        <v>19</v>
      </c>
      <c r="F90" s="57"/>
      <c r="G90" s="57"/>
      <c r="H90" s="57">
        <v>42</v>
      </c>
    </row>
    <row r="91" spans="1:8" x14ac:dyDescent="0.25">
      <c r="A91" s="55">
        <v>44318</v>
      </c>
      <c r="B91" s="56" t="s">
        <v>86</v>
      </c>
      <c r="C91" s="57">
        <v>0</v>
      </c>
      <c r="D91" s="57"/>
      <c r="E91" s="57"/>
      <c r="F91" s="57"/>
      <c r="G91" s="57"/>
      <c r="H91" s="57"/>
    </row>
    <row r="92" spans="1:8" x14ac:dyDescent="0.25">
      <c r="A92" s="55">
        <v>44319</v>
      </c>
      <c r="B92" s="56" t="s">
        <v>69</v>
      </c>
      <c r="C92" s="57">
        <v>47</v>
      </c>
      <c r="D92" s="57">
        <v>388</v>
      </c>
      <c r="E92" s="57">
        <v>745</v>
      </c>
      <c r="F92" s="57">
        <v>21</v>
      </c>
      <c r="G92" s="57">
        <v>4</v>
      </c>
      <c r="H92" s="57">
        <v>1205</v>
      </c>
    </row>
    <row r="93" spans="1:8" x14ac:dyDescent="0.25">
      <c r="A93" s="55">
        <v>44320</v>
      </c>
      <c r="B93" s="56" t="s">
        <v>70</v>
      </c>
      <c r="C93" s="57">
        <v>8</v>
      </c>
      <c r="D93" s="57">
        <v>68</v>
      </c>
      <c r="E93" s="57">
        <v>144</v>
      </c>
      <c r="F93" s="57">
        <v>2</v>
      </c>
      <c r="G93" s="57">
        <v>146</v>
      </c>
      <c r="H93" s="57">
        <v>368</v>
      </c>
    </row>
    <row r="94" spans="1:8" x14ac:dyDescent="0.25">
      <c r="A94" s="55">
        <v>44321</v>
      </c>
      <c r="B94" s="56" t="s">
        <v>71</v>
      </c>
      <c r="C94" s="57">
        <v>330</v>
      </c>
      <c r="D94" s="57"/>
      <c r="E94" s="57"/>
      <c r="F94" s="57"/>
      <c r="G94" s="57"/>
      <c r="H94" s="57">
        <v>330</v>
      </c>
    </row>
    <row r="95" spans="1:8" x14ac:dyDescent="0.25">
      <c r="A95" s="55">
        <v>44322</v>
      </c>
      <c r="B95" s="56" t="s">
        <v>88</v>
      </c>
      <c r="C95" s="57">
        <v>70</v>
      </c>
      <c r="D95" s="57">
        <v>249</v>
      </c>
      <c r="E95" s="57">
        <v>833</v>
      </c>
      <c r="F95" s="57">
        <v>26</v>
      </c>
      <c r="G95" s="57">
        <v>11</v>
      </c>
      <c r="H95" s="57">
        <v>1189</v>
      </c>
    </row>
    <row r="96" spans="1:8" x14ac:dyDescent="0.25">
      <c r="A96" s="55">
        <v>44323</v>
      </c>
      <c r="B96" s="56" t="s">
        <v>89</v>
      </c>
      <c r="C96" s="57">
        <v>33</v>
      </c>
      <c r="D96" s="57">
        <v>76</v>
      </c>
      <c r="E96" s="57">
        <v>33</v>
      </c>
      <c r="F96" s="57">
        <v>2</v>
      </c>
      <c r="G96" s="57">
        <v>3</v>
      </c>
      <c r="H96" s="57">
        <v>147</v>
      </c>
    </row>
    <row r="97" spans="1:8" x14ac:dyDescent="0.25">
      <c r="A97" s="55">
        <v>44324</v>
      </c>
      <c r="B97" s="56" t="s">
        <v>14</v>
      </c>
      <c r="C97" s="57">
        <v>91</v>
      </c>
      <c r="D97" s="57">
        <v>156</v>
      </c>
      <c r="E97" s="57">
        <v>159</v>
      </c>
      <c r="F97" s="57">
        <v>10</v>
      </c>
      <c r="G97" s="57"/>
      <c r="H97" s="57">
        <v>416</v>
      </c>
    </row>
    <row r="98" spans="1:8" x14ac:dyDescent="0.25">
      <c r="A98" s="55">
        <v>44325</v>
      </c>
      <c r="B98" s="56" t="s">
        <v>94</v>
      </c>
      <c r="C98" s="57"/>
      <c r="D98" s="57"/>
      <c r="E98" s="57">
        <v>286</v>
      </c>
      <c r="F98" s="57"/>
      <c r="G98" s="57"/>
      <c r="H98" s="57">
        <v>286</v>
      </c>
    </row>
    <row r="99" spans="1:8" x14ac:dyDescent="0.25">
      <c r="A99" s="55">
        <v>44325</v>
      </c>
      <c r="B99" s="56" t="s">
        <v>90</v>
      </c>
      <c r="C99" s="57"/>
      <c r="D99" s="57"/>
      <c r="E99" s="57">
        <v>94</v>
      </c>
      <c r="F99" s="57"/>
      <c r="G99" s="57"/>
      <c r="H99" s="57">
        <v>94</v>
      </c>
    </row>
    <row r="100" spans="1:8" x14ac:dyDescent="0.25">
      <c r="A100" s="55">
        <v>44326</v>
      </c>
      <c r="B100" s="56" t="s">
        <v>91</v>
      </c>
      <c r="C100" s="57"/>
      <c r="D100" s="57"/>
      <c r="E100" s="57"/>
      <c r="F100" s="57"/>
      <c r="G100" s="57"/>
      <c r="H100" s="57"/>
    </row>
    <row r="101" spans="1:8" x14ac:dyDescent="0.25">
      <c r="A101" s="55">
        <v>44327</v>
      </c>
      <c r="B101" s="56" t="s">
        <v>92</v>
      </c>
      <c r="C101" s="57"/>
      <c r="D101" s="57"/>
      <c r="E101" s="57"/>
      <c r="F101" s="57"/>
      <c r="G101" s="57"/>
      <c r="H101" s="57"/>
    </row>
    <row r="102" spans="1:8" x14ac:dyDescent="0.25">
      <c r="A102" s="55">
        <v>44328</v>
      </c>
      <c r="B102" s="56" t="s">
        <v>93</v>
      </c>
      <c r="C102" s="57"/>
      <c r="D102" s="57"/>
      <c r="E102" s="57"/>
      <c r="F102" s="57"/>
      <c r="G102" s="57"/>
      <c r="H102" s="57"/>
    </row>
    <row r="103" spans="1:8" x14ac:dyDescent="0.25">
      <c r="A103" s="55">
        <v>44329</v>
      </c>
      <c r="B103" s="56" t="s">
        <v>72</v>
      </c>
      <c r="C103" s="57">
        <v>21</v>
      </c>
      <c r="D103" s="57">
        <v>788</v>
      </c>
      <c r="E103" s="57">
        <v>362</v>
      </c>
      <c r="F103" s="57">
        <v>20</v>
      </c>
      <c r="G103" s="57">
        <v>3</v>
      </c>
      <c r="H103" s="57">
        <v>1194</v>
      </c>
    </row>
    <row r="104" spans="1:8" s="163" customFormat="1" x14ac:dyDescent="0.25">
      <c r="A104" s="58">
        <v>44330</v>
      </c>
      <c r="B104" s="59" t="s">
        <v>73</v>
      </c>
      <c r="C104" s="64">
        <v>1004</v>
      </c>
      <c r="D104" s="65">
        <v>2138</v>
      </c>
      <c r="E104" s="65">
        <v>3035</v>
      </c>
      <c r="F104" s="65">
        <v>159</v>
      </c>
      <c r="G104" s="65">
        <v>266</v>
      </c>
      <c r="H104" s="65">
        <f>SUM(C104:G104)</f>
        <v>6602</v>
      </c>
    </row>
    <row r="105" spans="1:8" x14ac:dyDescent="0.25">
      <c r="A105" s="55">
        <v>44348</v>
      </c>
      <c r="B105" s="56" t="s">
        <v>87</v>
      </c>
      <c r="C105" s="63">
        <v>294</v>
      </c>
      <c r="D105" s="63">
        <v>461</v>
      </c>
      <c r="E105" s="63">
        <v>493</v>
      </c>
      <c r="F105" s="63">
        <v>24</v>
      </c>
      <c r="G105" s="63">
        <v>36</v>
      </c>
      <c r="H105" s="63">
        <v>1308</v>
      </c>
    </row>
    <row r="106" spans="1:8" x14ac:dyDescent="0.25">
      <c r="A106" s="55">
        <v>44349</v>
      </c>
      <c r="B106" s="56" t="s">
        <v>68</v>
      </c>
      <c r="C106" s="57">
        <v>151</v>
      </c>
      <c r="D106" s="57">
        <v>125</v>
      </c>
      <c r="E106" s="57">
        <v>548</v>
      </c>
      <c r="F106" s="57">
        <v>56</v>
      </c>
      <c r="G106" s="57">
        <v>169</v>
      </c>
      <c r="H106" s="57">
        <v>1409</v>
      </c>
    </row>
    <row r="107" spans="1:8" x14ac:dyDescent="0.25">
      <c r="A107" s="55">
        <v>44350</v>
      </c>
      <c r="B107" s="56" t="s">
        <v>67</v>
      </c>
      <c r="C107" s="57">
        <v>14</v>
      </c>
      <c r="D107" s="57">
        <v>14</v>
      </c>
      <c r="E107" s="57">
        <v>6</v>
      </c>
      <c r="F107" s="57">
        <v>0</v>
      </c>
      <c r="G107" s="57">
        <v>0</v>
      </c>
      <c r="H107" s="57">
        <v>34</v>
      </c>
    </row>
    <row r="108" spans="1:8" x14ac:dyDescent="0.25">
      <c r="A108" s="55">
        <v>44351</v>
      </c>
      <c r="B108" s="56" t="s">
        <v>86</v>
      </c>
      <c r="C108" s="57">
        <v>4</v>
      </c>
      <c r="D108" s="57">
        <v>0</v>
      </c>
      <c r="E108" s="57">
        <v>4</v>
      </c>
      <c r="F108" s="57">
        <v>0</v>
      </c>
      <c r="G108" s="57">
        <v>0</v>
      </c>
      <c r="H108" s="57">
        <v>8</v>
      </c>
    </row>
    <row r="109" spans="1:8" x14ac:dyDescent="0.25">
      <c r="A109" s="55">
        <v>44352</v>
      </c>
      <c r="B109" s="56" t="s">
        <v>69</v>
      </c>
      <c r="C109" s="57">
        <v>36</v>
      </c>
      <c r="D109" s="57">
        <v>617</v>
      </c>
      <c r="E109" s="57">
        <v>1028</v>
      </c>
      <c r="F109" s="57">
        <v>18</v>
      </c>
      <c r="G109" s="57">
        <v>31</v>
      </c>
      <c r="H109" s="57">
        <v>1730</v>
      </c>
    </row>
    <row r="110" spans="1:8" x14ac:dyDescent="0.25">
      <c r="A110" s="55">
        <v>44353</v>
      </c>
      <c r="B110" s="56" t="s">
        <v>70</v>
      </c>
      <c r="C110" s="57">
        <v>12</v>
      </c>
      <c r="D110" s="57">
        <v>84</v>
      </c>
      <c r="E110" s="57">
        <v>143</v>
      </c>
      <c r="F110" s="57">
        <v>5</v>
      </c>
      <c r="G110" s="57">
        <v>86</v>
      </c>
      <c r="H110" s="57">
        <v>330</v>
      </c>
    </row>
    <row r="111" spans="1:8" x14ac:dyDescent="0.25">
      <c r="A111" s="55">
        <v>44352</v>
      </c>
      <c r="B111" s="56" t="s">
        <v>71</v>
      </c>
      <c r="C111" s="57">
        <v>262</v>
      </c>
      <c r="D111" s="57">
        <v>0</v>
      </c>
      <c r="E111" s="57">
        <v>0</v>
      </c>
      <c r="F111" s="57">
        <v>0</v>
      </c>
      <c r="G111" s="57">
        <v>0</v>
      </c>
      <c r="H111" s="57">
        <v>262</v>
      </c>
    </row>
    <row r="112" spans="1:8" x14ac:dyDescent="0.25">
      <c r="A112" s="55">
        <v>44353</v>
      </c>
      <c r="B112" s="56" t="s">
        <v>88</v>
      </c>
      <c r="C112" s="57">
        <v>70</v>
      </c>
      <c r="D112" s="57">
        <v>204</v>
      </c>
      <c r="E112" s="57">
        <v>786</v>
      </c>
      <c r="F112" s="57">
        <v>24</v>
      </c>
      <c r="G112" s="57">
        <v>23</v>
      </c>
      <c r="H112" s="57">
        <v>107</v>
      </c>
    </row>
    <row r="113" spans="1:8" x14ac:dyDescent="0.25">
      <c r="A113" s="55">
        <v>44354</v>
      </c>
      <c r="B113" s="56" t="s">
        <v>89</v>
      </c>
      <c r="C113" s="57">
        <v>48</v>
      </c>
      <c r="D113" s="57">
        <v>84</v>
      </c>
      <c r="E113" s="57">
        <v>34</v>
      </c>
      <c r="F113" s="57">
        <v>5</v>
      </c>
      <c r="G113" s="57">
        <v>3</v>
      </c>
      <c r="H113" s="57">
        <v>174</v>
      </c>
    </row>
    <row r="114" spans="1:8" x14ac:dyDescent="0.25">
      <c r="A114" s="55">
        <v>44355</v>
      </c>
      <c r="B114" s="56" t="s">
        <v>14</v>
      </c>
      <c r="C114" s="57">
        <v>100</v>
      </c>
      <c r="D114" s="57">
        <v>137</v>
      </c>
      <c r="E114" s="57">
        <v>213</v>
      </c>
      <c r="F114" s="57">
        <v>12</v>
      </c>
      <c r="G114" s="57">
        <v>2</v>
      </c>
      <c r="H114" s="57">
        <v>464</v>
      </c>
    </row>
    <row r="115" spans="1:8" x14ac:dyDescent="0.25">
      <c r="A115" s="55">
        <v>44356</v>
      </c>
      <c r="B115" s="56" t="s">
        <v>94</v>
      </c>
      <c r="C115" s="57">
        <v>0</v>
      </c>
      <c r="D115" s="57">
        <v>0</v>
      </c>
      <c r="E115" s="57">
        <v>252</v>
      </c>
      <c r="F115" s="57">
        <v>0</v>
      </c>
      <c r="G115" s="57">
        <v>0</v>
      </c>
      <c r="H115" s="57">
        <v>252</v>
      </c>
    </row>
    <row r="116" spans="1:8" x14ac:dyDescent="0.25">
      <c r="A116" s="55">
        <v>44356</v>
      </c>
      <c r="B116" s="56" t="s">
        <v>90</v>
      </c>
      <c r="C116" s="57">
        <v>0</v>
      </c>
      <c r="D116" s="57">
        <v>0</v>
      </c>
      <c r="E116" s="57">
        <v>72</v>
      </c>
      <c r="F116" s="57">
        <v>0</v>
      </c>
      <c r="G116" s="57">
        <v>0</v>
      </c>
      <c r="H116" s="57">
        <v>72</v>
      </c>
    </row>
    <row r="117" spans="1:8" x14ac:dyDescent="0.25">
      <c r="A117" s="55">
        <v>44357</v>
      </c>
      <c r="B117" s="56" t="s">
        <v>91</v>
      </c>
      <c r="C117" s="57">
        <v>0</v>
      </c>
      <c r="D117" s="57">
        <v>0</v>
      </c>
      <c r="E117" s="57">
        <v>1</v>
      </c>
      <c r="F117" s="57">
        <v>0</v>
      </c>
      <c r="G117" s="57">
        <v>0</v>
      </c>
      <c r="H117" s="57">
        <v>1</v>
      </c>
    </row>
    <row r="118" spans="1:8" x14ac:dyDescent="0.25">
      <c r="A118" s="55">
        <v>44358</v>
      </c>
      <c r="B118" s="56" t="s">
        <v>92</v>
      </c>
      <c r="C118" s="57">
        <v>0</v>
      </c>
      <c r="D118" s="57">
        <v>0</v>
      </c>
      <c r="E118" s="57">
        <v>2</v>
      </c>
      <c r="F118" s="57">
        <v>0</v>
      </c>
      <c r="G118" s="57">
        <v>0</v>
      </c>
      <c r="H118" s="57">
        <v>2</v>
      </c>
    </row>
    <row r="119" spans="1:8" x14ac:dyDescent="0.25">
      <c r="A119" s="55">
        <v>44359</v>
      </c>
      <c r="B119" s="56" t="s">
        <v>95</v>
      </c>
      <c r="C119" s="57">
        <v>0</v>
      </c>
      <c r="D119" s="57">
        <v>0</v>
      </c>
      <c r="E119" s="57">
        <v>76</v>
      </c>
      <c r="F119" s="57">
        <v>0</v>
      </c>
      <c r="G119" s="57">
        <v>0</v>
      </c>
      <c r="H119" s="57">
        <v>76</v>
      </c>
    </row>
    <row r="120" spans="1:8" x14ac:dyDescent="0.25">
      <c r="A120" s="55">
        <v>44359</v>
      </c>
      <c r="B120" s="56" t="s">
        <v>93</v>
      </c>
      <c r="C120" s="57">
        <v>0</v>
      </c>
      <c r="D120" s="57">
        <v>0</v>
      </c>
      <c r="E120" s="57">
        <v>1</v>
      </c>
      <c r="F120" s="57">
        <v>0</v>
      </c>
      <c r="G120" s="57">
        <v>0</v>
      </c>
      <c r="H120" s="57">
        <v>1</v>
      </c>
    </row>
    <row r="121" spans="1:8" x14ac:dyDescent="0.25">
      <c r="A121" s="55">
        <v>44360</v>
      </c>
      <c r="B121" s="56" t="s">
        <v>72</v>
      </c>
      <c r="C121" s="57">
        <v>23</v>
      </c>
      <c r="D121" s="57">
        <v>841</v>
      </c>
      <c r="E121" s="57"/>
      <c r="F121" s="57">
        <v>14</v>
      </c>
      <c r="G121" s="57">
        <v>13</v>
      </c>
      <c r="H121" s="57">
        <v>891</v>
      </c>
    </row>
    <row r="122" spans="1:8" s="163" customFormat="1" x14ac:dyDescent="0.25">
      <c r="A122" s="58">
        <v>44361</v>
      </c>
      <c r="B122" s="59" t="s">
        <v>73</v>
      </c>
      <c r="C122" s="64">
        <v>1014</v>
      </c>
      <c r="D122" s="65">
        <v>2567</v>
      </c>
      <c r="E122" s="65">
        <v>3659</v>
      </c>
      <c r="F122" s="65">
        <v>158</v>
      </c>
      <c r="G122" s="65">
        <v>363</v>
      </c>
      <c r="H122" s="65">
        <f t="shared" ref="H122:H153" si="0">SUM(C122:G122)</f>
        <v>7761</v>
      </c>
    </row>
    <row r="123" spans="1:8" x14ac:dyDescent="0.25">
      <c r="A123" s="55">
        <v>44378</v>
      </c>
      <c r="B123" s="56" t="s">
        <v>87</v>
      </c>
      <c r="C123" s="63">
        <v>292</v>
      </c>
      <c r="D123" s="63">
        <v>465</v>
      </c>
      <c r="E123" s="63">
        <v>680</v>
      </c>
      <c r="F123" s="63">
        <v>25</v>
      </c>
      <c r="G123" s="63">
        <v>29</v>
      </c>
      <c r="H123" s="63">
        <f t="shared" si="0"/>
        <v>1491</v>
      </c>
    </row>
    <row r="124" spans="1:8" x14ac:dyDescent="0.25">
      <c r="A124" s="55">
        <v>44379</v>
      </c>
      <c r="B124" s="56" t="s">
        <v>68</v>
      </c>
      <c r="C124" s="57">
        <v>172</v>
      </c>
      <c r="D124" s="57">
        <v>112</v>
      </c>
      <c r="E124" s="57">
        <v>579</v>
      </c>
      <c r="F124" s="57">
        <v>79</v>
      </c>
      <c r="G124" s="57">
        <v>217</v>
      </c>
      <c r="H124" s="63">
        <f t="shared" si="0"/>
        <v>1159</v>
      </c>
    </row>
    <row r="125" spans="1:8" x14ac:dyDescent="0.25">
      <c r="A125" s="55">
        <v>44380</v>
      </c>
      <c r="B125" s="56" t="s">
        <v>67</v>
      </c>
      <c r="C125" s="57">
        <v>9</v>
      </c>
      <c r="D125" s="57">
        <v>16</v>
      </c>
      <c r="E125" s="57">
        <v>47</v>
      </c>
      <c r="F125" s="57">
        <v>3</v>
      </c>
      <c r="G125" s="57">
        <v>0</v>
      </c>
      <c r="H125" s="63">
        <f t="shared" si="0"/>
        <v>75</v>
      </c>
    </row>
    <row r="126" spans="1:8" x14ac:dyDescent="0.25">
      <c r="A126" s="55">
        <v>44381</v>
      </c>
      <c r="B126" s="56" t="s">
        <v>86</v>
      </c>
      <c r="C126" s="57">
        <v>5</v>
      </c>
      <c r="D126" s="57">
        <v>0</v>
      </c>
      <c r="E126" s="57">
        <v>36</v>
      </c>
      <c r="F126" s="57">
        <v>0</v>
      </c>
      <c r="G126" s="57">
        <v>2</v>
      </c>
      <c r="H126" s="63">
        <f t="shared" si="0"/>
        <v>43</v>
      </c>
    </row>
    <row r="127" spans="1:8" x14ac:dyDescent="0.25">
      <c r="A127" s="55">
        <v>44382</v>
      </c>
      <c r="B127" s="56" t="s">
        <v>69</v>
      </c>
      <c r="C127" s="57">
        <v>52</v>
      </c>
      <c r="D127" s="57">
        <v>326</v>
      </c>
      <c r="E127" s="57">
        <v>396</v>
      </c>
      <c r="F127" s="57">
        <v>65</v>
      </c>
      <c r="G127" s="57">
        <v>44</v>
      </c>
      <c r="H127" s="63">
        <f t="shared" si="0"/>
        <v>883</v>
      </c>
    </row>
    <row r="128" spans="1:8" x14ac:dyDescent="0.25">
      <c r="A128" s="55">
        <v>44383</v>
      </c>
      <c r="B128" s="56" t="s">
        <v>70</v>
      </c>
      <c r="C128" s="57">
        <v>11</v>
      </c>
      <c r="D128" s="57">
        <v>51</v>
      </c>
      <c r="E128" s="57">
        <v>151</v>
      </c>
      <c r="F128" s="57">
        <v>7</v>
      </c>
      <c r="G128" s="57">
        <v>87</v>
      </c>
      <c r="H128" s="63">
        <f t="shared" si="0"/>
        <v>307</v>
      </c>
    </row>
    <row r="129" spans="1:8" x14ac:dyDescent="0.25">
      <c r="A129" s="55">
        <v>44384</v>
      </c>
      <c r="B129" s="56" t="s">
        <v>71</v>
      </c>
      <c r="C129" s="57">
        <v>221</v>
      </c>
      <c r="D129" s="57">
        <v>0</v>
      </c>
      <c r="E129" s="57">
        <v>0</v>
      </c>
      <c r="F129" s="57">
        <v>0</v>
      </c>
      <c r="G129" s="57">
        <v>0</v>
      </c>
      <c r="H129" s="63">
        <f t="shared" si="0"/>
        <v>221</v>
      </c>
    </row>
    <row r="130" spans="1:8" x14ac:dyDescent="0.25">
      <c r="A130" s="55">
        <v>44385</v>
      </c>
      <c r="B130" s="56" t="s">
        <v>88</v>
      </c>
      <c r="C130" s="57">
        <v>73</v>
      </c>
      <c r="D130" s="57">
        <v>235</v>
      </c>
      <c r="E130" s="57">
        <v>515</v>
      </c>
      <c r="F130" s="57">
        <v>16</v>
      </c>
      <c r="G130" s="57">
        <v>6</v>
      </c>
      <c r="H130" s="63">
        <f t="shared" si="0"/>
        <v>845</v>
      </c>
    </row>
    <row r="131" spans="1:8" x14ac:dyDescent="0.25">
      <c r="A131" s="55">
        <v>44386</v>
      </c>
      <c r="B131" s="56" t="s">
        <v>89</v>
      </c>
      <c r="C131" s="57">
        <v>51</v>
      </c>
      <c r="D131" s="57">
        <v>116</v>
      </c>
      <c r="E131" s="57">
        <v>86</v>
      </c>
      <c r="F131" s="57">
        <v>3</v>
      </c>
      <c r="G131" s="57">
        <v>2</v>
      </c>
      <c r="H131" s="63">
        <f t="shared" si="0"/>
        <v>258</v>
      </c>
    </row>
    <row r="132" spans="1:8" x14ac:dyDescent="0.25">
      <c r="A132" s="55">
        <v>44387</v>
      </c>
      <c r="B132" s="56" t="s">
        <v>14</v>
      </c>
      <c r="C132" s="57">
        <v>91</v>
      </c>
      <c r="D132" s="57">
        <v>176</v>
      </c>
      <c r="E132" s="57">
        <v>216</v>
      </c>
      <c r="F132" s="57">
        <v>5</v>
      </c>
      <c r="G132" s="57">
        <v>7</v>
      </c>
      <c r="H132" s="63">
        <f t="shared" si="0"/>
        <v>495</v>
      </c>
    </row>
    <row r="133" spans="1:8" x14ac:dyDescent="0.25">
      <c r="A133" s="55">
        <v>44388</v>
      </c>
      <c r="B133" s="56" t="s">
        <v>94</v>
      </c>
      <c r="C133" s="57">
        <v>0</v>
      </c>
      <c r="D133" s="57">
        <v>0</v>
      </c>
      <c r="E133" s="57">
        <v>182</v>
      </c>
      <c r="F133" s="57">
        <v>0</v>
      </c>
      <c r="G133" s="57">
        <v>0</v>
      </c>
      <c r="H133" s="63">
        <f t="shared" si="0"/>
        <v>182</v>
      </c>
    </row>
    <row r="134" spans="1:8" x14ac:dyDescent="0.25">
      <c r="A134" s="55">
        <v>44389</v>
      </c>
      <c r="B134" s="56" t="s">
        <v>90</v>
      </c>
      <c r="C134" s="57">
        <v>0</v>
      </c>
      <c r="D134" s="57">
        <v>0</v>
      </c>
      <c r="E134" s="57">
        <v>109</v>
      </c>
      <c r="F134" s="57">
        <v>0</v>
      </c>
      <c r="G134" s="57">
        <v>0</v>
      </c>
      <c r="H134" s="63">
        <f t="shared" si="0"/>
        <v>109</v>
      </c>
    </row>
    <row r="135" spans="1:8" x14ac:dyDescent="0.25">
      <c r="A135" s="55">
        <v>44390</v>
      </c>
      <c r="B135" s="56" t="s">
        <v>91</v>
      </c>
      <c r="C135" s="57">
        <v>0</v>
      </c>
      <c r="D135" s="57">
        <v>0</v>
      </c>
      <c r="E135" s="57">
        <v>6</v>
      </c>
      <c r="F135" s="57">
        <v>0</v>
      </c>
      <c r="G135" s="57">
        <v>0</v>
      </c>
      <c r="H135" s="63">
        <f t="shared" si="0"/>
        <v>6</v>
      </c>
    </row>
    <row r="136" spans="1:8" x14ac:dyDescent="0.25">
      <c r="A136" s="55">
        <v>44391</v>
      </c>
      <c r="B136" s="56" t="s">
        <v>92</v>
      </c>
      <c r="C136" s="57">
        <v>0</v>
      </c>
      <c r="D136" s="57">
        <v>0</v>
      </c>
      <c r="E136" s="57">
        <v>1</v>
      </c>
      <c r="F136" s="57">
        <v>0</v>
      </c>
      <c r="G136" s="57">
        <v>0</v>
      </c>
      <c r="H136" s="63">
        <f t="shared" si="0"/>
        <v>1</v>
      </c>
    </row>
    <row r="137" spans="1:8" x14ac:dyDescent="0.25">
      <c r="A137" s="55">
        <v>44392</v>
      </c>
      <c r="B137" s="56" t="s">
        <v>95</v>
      </c>
      <c r="C137" s="57">
        <v>0</v>
      </c>
      <c r="D137" s="57">
        <v>0</v>
      </c>
      <c r="E137" s="57">
        <v>0</v>
      </c>
      <c r="F137" s="57">
        <v>0</v>
      </c>
      <c r="G137" s="57">
        <v>0</v>
      </c>
      <c r="H137" s="63">
        <f t="shared" si="0"/>
        <v>0</v>
      </c>
    </row>
    <row r="138" spans="1:8" x14ac:dyDescent="0.25">
      <c r="A138" s="55">
        <v>44393</v>
      </c>
      <c r="B138" s="56" t="s">
        <v>93</v>
      </c>
      <c r="C138" s="57">
        <v>0</v>
      </c>
      <c r="D138" s="57">
        <v>0</v>
      </c>
      <c r="E138" s="57">
        <v>10</v>
      </c>
      <c r="F138" s="57">
        <v>0</v>
      </c>
      <c r="G138" s="57">
        <v>0</v>
      </c>
      <c r="H138" s="63">
        <f t="shared" si="0"/>
        <v>10</v>
      </c>
    </row>
    <row r="139" spans="1:8" x14ac:dyDescent="0.25">
      <c r="A139" s="55">
        <v>44394</v>
      </c>
      <c r="B139" s="56" t="s">
        <v>72</v>
      </c>
      <c r="C139" s="57">
        <v>113</v>
      </c>
      <c r="D139" s="57">
        <v>1034</v>
      </c>
      <c r="E139" s="57"/>
      <c r="F139" s="57">
        <v>8</v>
      </c>
      <c r="G139" s="57">
        <v>13</v>
      </c>
      <c r="H139" s="63">
        <f t="shared" si="0"/>
        <v>1168</v>
      </c>
    </row>
    <row r="140" spans="1:8" s="163" customFormat="1" x14ac:dyDescent="0.25">
      <c r="A140" s="66">
        <v>44395</v>
      </c>
      <c r="B140" s="59" t="s">
        <v>73</v>
      </c>
      <c r="C140" s="64">
        <f>SUM(C123:C139)</f>
        <v>1090</v>
      </c>
      <c r="D140" s="64">
        <f>SUM(D123:D139)</f>
        <v>2531</v>
      </c>
      <c r="E140" s="64">
        <f>SUM(E123:E139)</f>
        <v>3014</v>
      </c>
      <c r="F140" s="64">
        <f>SUM(F123:F139)</f>
        <v>211</v>
      </c>
      <c r="G140" s="64">
        <f>SUM(G123:G139)</f>
        <v>407</v>
      </c>
      <c r="H140" s="64">
        <f t="shared" si="0"/>
        <v>7253</v>
      </c>
    </row>
    <row r="141" spans="1:8" x14ac:dyDescent="0.25">
      <c r="A141" s="55">
        <v>44409</v>
      </c>
      <c r="B141" s="56" t="s">
        <v>87</v>
      </c>
      <c r="C141" s="63">
        <v>279</v>
      </c>
      <c r="D141" s="63">
        <v>125</v>
      </c>
      <c r="E141" s="63">
        <v>264</v>
      </c>
      <c r="F141" s="63">
        <v>11</v>
      </c>
      <c r="G141" s="63">
        <v>15</v>
      </c>
      <c r="H141" s="63">
        <f t="shared" si="0"/>
        <v>694</v>
      </c>
    </row>
    <row r="142" spans="1:8" x14ac:dyDescent="0.25">
      <c r="A142" s="55">
        <v>44410</v>
      </c>
      <c r="B142" s="56" t="s">
        <v>68</v>
      </c>
      <c r="C142" s="57">
        <v>183</v>
      </c>
      <c r="D142" s="57">
        <v>61</v>
      </c>
      <c r="E142" s="57">
        <v>195</v>
      </c>
      <c r="F142" s="57">
        <v>29</v>
      </c>
      <c r="G142" s="57">
        <v>102</v>
      </c>
      <c r="H142" s="63">
        <f t="shared" si="0"/>
        <v>570</v>
      </c>
    </row>
    <row r="143" spans="1:8" x14ac:dyDescent="0.25">
      <c r="A143" s="55">
        <v>44411</v>
      </c>
      <c r="B143" s="56" t="s">
        <v>67</v>
      </c>
      <c r="C143" s="57">
        <v>13</v>
      </c>
      <c r="D143" s="57">
        <v>9</v>
      </c>
      <c r="E143" s="57">
        <v>22</v>
      </c>
      <c r="F143" s="57">
        <v>2</v>
      </c>
      <c r="G143" s="57">
        <v>0</v>
      </c>
      <c r="H143" s="63">
        <f t="shared" si="0"/>
        <v>46</v>
      </c>
    </row>
    <row r="144" spans="1:8" x14ac:dyDescent="0.25">
      <c r="A144" s="55">
        <v>44412</v>
      </c>
      <c r="B144" s="56" t="s">
        <v>86</v>
      </c>
      <c r="C144" s="57">
        <v>14</v>
      </c>
      <c r="D144" s="57">
        <v>1</v>
      </c>
      <c r="E144" s="57">
        <v>10</v>
      </c>
      <c r="F144" s="57">
        <v>0</v>
      </c>
      <c r="G144" s="57">
        <v>0</v>
      </c>
      <c r="H144" s="63">
        <f t="shared" si="0"/>
        <v>25</v>
      </c>
    </row>
    <row r="145" spans="1:8" x14ac:dyDescent="0.25">
      <c r="A145" s="55">
        <v>44413</v>
      </c>
      <c r="B145" s="56" t="s">
        <v>69</v>
      </c>
      <c r="C145" s="57">
        <v>41</v>
      </c>
      <c r="D145" s="57">
        <v>92</v>
      </c>
      <c r="E145" s="57">
        <v>111</v>
      </c>
      <c r="F145" s="57">
        <v>19</v>
      </c>
      <c r="G145" s="57">
        <v>27</v>
      </c>
      <c r="H145" s="63">
        <f t="shared" si="0"/>
        <v>290</v>
      </c>
    </row>
    <row r="146" spans="1:8" x14ac:dyDescent="0.25">
      <c r="A146" s="55">
        <v>44414</v>
      </c>
      <c r="B146" s="56" t="s">
        <v>70</v>
      </c>
      <c r="C146" s="57">
        <v>15</v>
      </c>
      <c r="D146" s="57">
        <v>48</v>
      </c>
      <c r="E146" s="57">
        <v>38</v>
      </c>
      <c r="F146" s="57">
        <v>2</v>
      </c>
      <c r="G146" s="57">
        <v>80</v>
      </c>
      <c r="H146" s="63">
        <f t="shared" si="0"/>
        <v>183</v>
      </c>
    </row>
    <row r="147" spans="1:8" x14ac:dyDescent="0.25">
      <c r="A147" s="55">
        <v>44415</v>
      </c>
      <c r="B147" s="56" t="s">
        <v>71</v>
      </c>
      <c r="C147" s="57">
        <v>247</v>
      </c>
      <c r="D147" s="57">
        <v>0</v>
      </c>
      <c r="E147" s="57">
        <v>0</v>
      </c>
      <c r="F147" s="57">
        <v>0</v>
      </c>
      <c r="G147" s="57">
        <v>0</v>
      </c>
      <c r="H147" s="63">
        <f t="shared" si="0"/>
        <v>247</v>
      </c>
    </row>
    <row r="148" spans="1:8" x14ac:dyDescent="0.25">
      <c r="A148" s="55">
        <v>44416</v>
      </c>
      <c r="B148" s="56" t="s">
        <v>88</v>
      </c>
      <c r="C148" s="57">
        <v>52</v>
      </c>
      <c r="D148" s="57">
        <v>111</v>
      </c>
      <c r="E148" s="57">
        <v>162</v>
      </c>
      <c r="F148" s="57">
        <v>2</v>
      </c>
      <c r="G148" s="57">
        <v>12</v>
      </c>
      <c r="H148" s="63">
        <f t="shared" si="0"/>
        <v>339</v>
      </c>
    </row>
    <row r="149" spans="1:8" x14ac:dyDescent="0.25">
      <c r="A149" s="55">
        <v>44417</v>
      </c>
      <c r="B149" s="56" t="s">
        <v>89</v>
      </c>
      <c r="C149" s="57">
        <v>64</v>
      </c>
      <c r="D149" s="57">
        <v>28</v>
      </c>
      <c r="E149" s="57">
        <v>27</v>
      </c>
      <c r="F149" s="57">
        <v>1</v>
      </c>
      <c r="G149" s="57">
        <v>0</v>
      </c>
      <c r="H149" s="63">
        <f t="shared" si="0"/>
        <v>120</v>
      </c>
    </row>
    <row r="150" spans="1:8" x14ac:dyDescent="0.25">
      <c r="A150" s="55">
        <v>44418</v>
      </c>
      <c r="B150" s="56" t="s">
        <v>14</v>
      </c>
      <c r="C150" s="57">
        <v>100</v>
      </c>
      <c r="D150" s="57">
        <v>56</v>
      </c>
      <c r="E150" s="57">
        <v>68</v>
      </c>
      <c r="F150" s="57">
        <v>1</v>
      </c>
      <c r="G150" s="57">
        <v>1</v>
      </c>
      <c r="H150" s="63">
        <f t="shared" si="0"/>
        <v>226</v>
      </c>
    </row>
    <row r="151" spans="1:8" x14ac:dyDescent="0.25">
      <c r="A151" s="55">
        <v>44419</v>
      </c>
      <c r="B151" s="56" t="s">
        <v>94</v>
      </c>
      <c r="C151" s="57">
        <v>0</v>
      </c>
      <c r="D151" s="57">
        <v>0</v>
      </c>
      <c r="E151" s="57">
        <v>62</v>
      </c>
      <c r="F151" s="57">
        <v>0</v>
      </c>
      <c r="G151" s="57">
        <v>0</v>
      </c>
      <c r="H151" s="63">
        <f t="shared" si="0"/>
        <v>62</v>
      </c>
    </row>
    <row r="152" spans="1:8" x14ac:dyDescent="0.25">
      <c r="A152" s="55">
        <v>44420</v>
      </c>
      <c r="B152" s="56" t="s">
        <v>90</v>
      </c>
      <c r="C152" s="57">
        <v>0</v>
      </c>
      <c r="D152" s="57">
        <v>0</v>
      </c>
      <c r="E152" s="57">
        <v>12</v>
      </c>
      <c r="F152" s="57">
        <v>0</v>
      </c>
      <c r="G152" s="57">
        <v>0</v>
      </c>
      <c r="H152" s="63">
        <f t="shared" si="0"/>
        <v>12</v>
      </c>
    </row>
    <row r="153" spans="1:8" x14ac:dyDescent="0.25">
      <c r="A153" s="55">
        <v>44421</v>
      </c>
      <c r="B153" s="56" t="s">
        <v>91</v>
      </c>
      <c r="C153" s="57">
        <v>0</v>
      </c>
      <c r="D153" s="57">
        <v>0</v>
      </c>
      <c r="E153" s="57">
        <v>2</v>
      </c>
      <c r="F153" s="57">
        <v>0</v>
      </c>
      <c r="G153" s="57">
        <v>0</v>
      </c>
      <c r="H153" s="63">
        <f t="shared" si="0"/>
        <v>2</v>
      </c>
    </row>
    <row r="154" spans="1:8" x14ac:dyDescent="0.25">
      <c r="A154" s="55">
        <v>44422</v>
      </c>
      <c r="B154" s="56" t="s">
        <v>92</v>
      </c>
      <c r="C154" s="57">
        <v>0</v>
      </c>
      <c r="D154" s="57">
        <v>0</v>
      </c>
      <c r="E154" s="57">
        <v>0</v>
      </c>
      <c r="F154" s="57">
        <v>0</v>
      </c>
      <c r="G154" s="57">
        <v>0</v>
      </c>
      <c r="H154" s="63">
        <f t="shared" ref="H154:H185" si="1">SUM(C154:G154)</f>
        <v>0</v>
      </c>
    </row>
    <row r="155" spans="1:8" x14ac:dyDescent="0.25">
      <c r="A155" s="55">
        <v>44423</v>
      </c>
      <c r="B155" s="56" t="s">
        <v>95</v>
      </c>
      <c r="C155" s="57">
        <v>0</v>
      </c>
      <c r="D155" s="57">
        <v>0</v>
      </c>
      <c r="E155" s="57">
        <v>0</v>
      </c>
      <c r="F155" s="57">
        <v>0</v>
      </c>
      <c r="G155" s="57">
        <v>0</v>
      </c>
      <c r="H155" s="63">
        <f t="shared" si="1"/>
        <v>0</v>
      </c>
    </row>
    <row r="156" spans="1:8" x14ac:dyDescent="0.25">
      <c r="A156" s="55">
        <v>44424</v>
      </c>
      <c r="B156" s="56" t="s">
        <v>93</v>
      </c>
      <c r="C156" s="57">
        <v>0</v>
      </c>
      <c r="D156" s="57">
        <v>0</v>
      </c>
      <c r="E156" s="57">
        <v>2</v>
      </c>
      <c r="F156" s="57">
        <v>0</v>
      </c>
      <c r="G156" s="57">
        <v>0</v>
      </c>
      <c r="H156" s="63">
        <f t="shared" si="1"/>
        <v>2</v>
      </c>
    </row>
    <row r="157" spans="1:8" x14ac:dyDescent="0.25">
      <c r="A157" s="55">
        <v>44425</v>
      </c>
      <c r="B157" s="56" t="s">
        <v>72</v>
      </c>
      <c r="C157" s="57">
        <v>3</v>
      </c>
      <c r="D157" s="57">
        <v>1639</v>
      </c>
      <c r="E157" s="57">
        <v>1741</v>
      </c>
      <c r="F157" s="57">
        <v>102</v>
      </c>
      <c r="G157" s="57">
        <v>130</v>
      </c>
      <c r="H157" s="63">
        <f t="shared" si="1"/>
        <v>3615</v>
      </c>
    </row>
    <row r="158" spans="1:8" s="163" customFormat="1" x14ac:dyDescent="0.25">
      <c r="A158" s="66">
        <v>44426</v>
      </c>
      <c r="B158" s="59" t="s">
        <v>73</v>
      </c>
      <c r="C158" s="64">
        <f>SUM(C141:C157)</f>
        <v>1011</v>
      </c>
      <c r="D158" s="64">
        <f>SUM(D141:D157)</f>
        <v>2170</v>
      </c>
      <c r="E158" s="64">
        <f>SUM(E141:E157)</f>
        <v>2716</v>
      </c>
      <c r="F158" s="64">
        <f>SUM(F141:F157)</f>
        <v>169</v>
      </c>
      <c r="G158" s="64">
        <f>SUM(G141:G157)</f>
        <v>367</v>
      </c>
      <c r="H158" s="65">
        <f t="shared" si="1"/>
        <v>6433</v>
      </c>
    </row>
    <row r="159" spans="1:8" x14ac:dyDescent="0.25">
      <c r="A159" s="55">
        <v>44440</v>
      </c>
      <c r="B159" s="56" t="s">
        <v>87</v>
      </c>
      <c r="C159" s="63">
        <v>269</v>
      </c>
      <c r="D159" s="63">
        <v>408</v>
      </c>
      <c r="E159" s="63">
        <v>584</v>
      </c>
      <c r="F159" s="63">
        <v>20</v>
      </c>
      <c r="G159" s="63">
        <v>17</v>
      </c>
      <c r="H159" s="63">
        <f t="shared" si="1"/>
        <v>1298</v>
      </c>
    </row>
    <row r="160" spans="1:8" x14ac:dyDescent="0.25">
      <c r="A160" s="55">
        <v>44441</v>
      </c>
      <c r="B160" s="56" t="s">
        <v>68</v>
      </c>
      <c r="C160" s="57">
        <v>159</v>
      </c>
      <c r="D160" s="57">
        <v>104</v>
      </c>
      <c r="E160" s="57">
        <v>594</v>
      </c>
      <c r="F160" s="57">
        <v>48</v>
      </c>
      <c r="G160" s="57">
        <v>100</v>
      </c>
      <c r="H160" s="63">
        <f t="shared" si="1"/>
        <v>1005</v>
      </c>
    </row>
    <row r="161" spans="1:8" x14ac:dyDescent="0.25">
      <c r="A161" s="55">
        <v>44442</v>
      </c>
      <c r="B161" s="56" t="s">
        <v>67</v>
      </c>
      <c r="C161" s="57">
        <v>7</v>
      </c>
      <c r="D161" s="57">
        <v>16</v>
      </c>
      <c r="E161" s="57">
        <v>39</v>
      </c>
      <c r="F161" s="57">
        <v>0</v>
      </c>
      <c r="G161" s="57">
        <v>0</v>
      </c>
      <c r="H161" s="63">
        <f t="shared" si="1"/>
        <v>62</v>
      </c>
    </row>
    <row r="162" spans="1:8" x14ac:dyDescent="0.25">
      <c r="A162" s="55">
        <v>44443</v>
      </c>
      <c r="B162" s="56" t="s">
        <v>86</v>
      </c>
      <c r="C162" s="57">
        <v>7</v>
      </c>
      <c r="D162" s="57">
        <v>2</v>
      </c>
      <c r="E162" s="57">
        <v>19</v>
      </c>
      <c r="F162" s="57">
        <v>0</v>
      </c>
      <c r="G162" s="57">
        <v>0</v>
      </c>
      <c r="H162" s="63">
        <f t="shared" si="1"/>
        <v>28</v>
      </c>
    </row>
    <row r="163" spans="1:8" x14ac:dyDescent="0.25">
      <c r="A163" s="55">
        <v>44444</v>
      </c>
      <c r="B163" s="56" t="s">
        <v>69</v>
      </c>
      <c r="C163" s="57">
        <v>38</v>
      </c>
      <c r="D163" s="57">
        <v>323</v>
      </c>
      <c r="E163" s="57">
        <v>82</v>
      </c>
      <c r="F163" s="57">
        <v>22</v>
      </c>
      <c r="G163" s="57">
        <v>38</v>
      </c>
      <c r="H163" s="63">
        <f t="shared" si="1"/>
        <v>503</v>
      </c>
    </row>
    <row r="164" spans="1:8" x14ac:dyDescent="0.25">
      <c r="A164" s="55">
        <v>44445</v>
      </c>
      <c r="B164" s="56" t="s">
        <v>70</v>
      </c>
      <c r="C164" s="57">
        <v>7</v>
      </c>
      <c r="D164" s="57">
        <v>70</v>
      </c>
      <c r="E164" s="57">
        <v>79</v>
      </c>
      <c r="F164" s="57">
        <v>4</v>
      </c>
      <c r="G164" s="57">
        <v>4</v>
      </c>
      <c r="H164" s="63">
        <f t="shared" si="1"/>
        <v>164</v>
      </c>
    </row>
    <row r="165" spans="1:8" x14ac:dyDescent="0.25">
      <c r="A165" s="55">
        <v>44446</v>
      </c>
      <c r="B165" s="56" t="s">
        <v>71</v>
      </c>
      <c r="C165" s="57">
        <v>224</v>
      </c>
      <c r="D165" s="57">
        <v>0</v>
      </c>
      <c r="E165" s="57">
        <v>0</v>
      </c>
      <c r="F165" s="57">
        <v>0</v>
      </c>
      <c r="G165" s="57">
        <v>0</v>
      </c>
      <c r="H165" s="63">
        <f t="shared" si="1"/>
        <v>224</v>
      </c>
    </row>
    <row r="166" spans="1:8" x14ac:dyDescent="0.25">
      <c r="A166" s="55">
        <v>44447</v>
      </c>
      <c r="B166" s="56" t="s">
        <v>88</v>
      </c>
      <c r="C166" s="57">
        <v>49</v>
      </c>
      <c r="D166" s="57">
        <v>167</v>
      </c>
      <c r="E166" s="57">
        <v>285</v>
      </c>
      <c r="F166" s="57">
        <v>22</v>
      </c>
      <c r="G166" s="57">
        <v>1</v>
      </c>
      <c r="H166" s="63">
        <f t="shared" si="1"/>
        <v>524</v>
      </c>
    </row>
    <row r="167" spans="1:8" x14ac:dyDescent="0.25">
      <c r="A167" s="55">
        <v>44448</v>
      </c>
      <c r="B167" s="56" t="s">
        <v>89</v>
      </c>
      <c r="C167" s="57">
        <v>69</v>
      </c>
      <c r="D167" s="57">
        <v>95</v>
      </c>
      <c r="E167" s="57">
        <v>76</v>
      </c>
      <c r="F167" s="57">
        <v>3</v>
      </c>
      <c r="G167" s="57">
        <v>1</v>
      </c>
      <c r="H167" s="63">
        <f t="shared" si="1"/>
        <v>244</v>
      </c>
    </row>
    <row r="168" spans="1:8" x14ac:dyDescent="0.25">
      <c r="A168" s="55">
        <v>44449</v>
      </c>
      <c r="B168" s="56" t="s">
        <v>14</v>
      </c>
      <c r="C168" s="57">
        <v>90</v>
      </c>
      <c r="D168" s="57">
        <v>219</v>
      </c>
      <c r="E168" s="57">
        <v>184</v>
      </c>
      <c r="F168" s="57">
        <v>15</v>
      </c>
      <c r="G168" s="57">
        <v>4</v>
      </c>
      <c r="H168" s="63">
        <f t="shared" si="1"/>
        <v>512</v>
      </c>
    </row>
    <row r="169" spans="1:8" x14ac:dyDescent="0.25">
      <c r="A169" s="55">
        <v>44450</v>
      </c>
      <c r="B169" s="56" t="s">
        <v>94</v>
      </c>
      <c r="C169" s="57">
        <v>0</v>
      </c>
      <c r="D169" s="57">
        <v>0</v>
      </c>
      <c r="E169" s="57">
        <v>137</v>
      </c>
      <c r="F169" s="57">
        <v>0</v>
      </c>
      <c r="G169" s="57">
        <v>0</v>
      </c>
      <c r="H169" s="63">
        <f t="shared" si="1"/>
        <v>137</v>
      </c>
    </row>
    <row r="170" spans="1:8" x14ac:dyDescent="0.25">
      <c r="A170" s="55">
        <v>44451</v>
      </c>
      <c r="B170" s="56" t="s">
        <v>90</v>
      </c>
      <c r="C170" s="57">
        <v>0</v>
      </c>
      <c r="D170" s="57">
        <v>0</v>
      </c>
      <c r="E170" s="57">
        <v>37</v>
      </c>
      <c r="F170" s="57">
        <v>0</v>
      </c>
      <c r="G170" s="57">
        <v>0</v>
      </c>
      <c r="H170" s="63">
        <f t="shared" si="1"/>
        <v>37</v>
      </c>
    </row>
    <row r="171" spans="1:8" x14ac:dyDescent="0.25">
      <c r="A171" s="55">
        <v>44452</v>
      </c>
      <c r="B171" s="56" t="s">
        <v>91</v>
      </c>
      <c r="C171" s="57">
        <v>0</v>
      </c>
      <c r="D171" s="57">
        <v>0</v>
      </c>
      <c r="E171" s="57">
        <v>1</v>
      </c>
      <c r="F171" s="57">
        <v>0</v>
      </c>
      <c r="G171" s="57">
        <v>0</v>
      </c>
      <c r="H171" s="63">
        <f t="shared" si="1"/>
        <v>1</v>
      </c>
    </row>
    <row r="172" spans="1:8" x14ac:dyDescent="0.25">
      <c r="A172" s="55">
        <v>44453</v>
      </c>
      <c r="B172" s="56" t="s">
        <v>92</v>
      </c>
      <c r="C172" s="57">
        <v>0</v>
      </c>
      <c r="D172" s="57">
        <v>0</v>
      </c>
      <c r="E172" s="57">
        <v>1</v>
      </c>
      <c r="F172" s="57">
        <v>0</v>
      </c>
      <c r="G172" s="57">
        <v>0</v>
      </c>
      <c r="H172" s="63">
        <f t="shared" si="1"/>
        <v>1</v>
      </c>
    </row>
    <row r="173" spans="1:8" x14ac:dyDescent="0.25">
      <c r="A173" s="55">
        <v>44454</v>
      </c>
      <c r="B173" s="56" t="s">
        <v>95</v>
      </c>
      <c r="C173" s="57">
        <v>0</v>
      </c>
      <c r="D173" s="57">
        <v>5</v>
      </c>
      <c r="E173" s="57">
        <v>34</v>
      </c>
      <c r="F173" s="57">
        <v>0</v>
      </c>
      <c r="G173" s="57">
        <v>0</v>
      </c>
      <c r="H173" s="63">
        <f t="shared" si="1"/>
        <v>39</v>
      </c>
    </row>
    <row r="174" spans="1:8" x14ac:dyDescent="0.25">
      <c r="A174" s="55">
        <v>44455</v>
      </c>
      <c r="B174" s="56" t="s">
        <v>93</v>
      </c>
      <c r="C174" s="57">
        <v>0</v>
      </c>
      <c r="D174" s="57">
        <v>0</v>
      </c>
      <c r="E174" s="57">
        <v>2</v>
      </c>
      <c r="F174" s="57">
        <v>0</v>
      </c>
      <c r="G174" s="57">
        <v>0</v>
      </c>
      <c r="H174" s="63">
        <f t="shared" si="1"/>
        <v>2</v>
      </c>
    </row>
    <row r="175" spans="1:8" x14ac:dyDescent="0.25">
      <c r="A175" s="55">
        <v>44456</v>
      </c>
      <c r="B175" s="56" t="s">
        <v>72</v>
      </c>
      <c r="C175" s="57">
        <v>0</v>
      </c>
      <c r="D175" s="57">
        <v>762</v>
      </c>
      <c r="E175" s="57">
        <v>177</v>
      </c>
      <c r="F175" s="57">
        <v>7</v>
      </c>
      <c r="G175" s="57">
        <v>149</v>
      </c>
      <c r="H175" s="63">
        <f t="shared" si="1"/>
        <v>1095</v>
      </c>
    </row>
    <row r="176" spans="1:8" s="163" customFormat="1" x14ac:dyDescent="0.25">
      <c r="A176" s="66">
        <v>44457</v>
      </c>
      <c r="B176" s="59" t="s">
        <v>73</v>
      </c>
      <c r="C176" s="64">
        <f>SUM(C159:C175)</f>
        <v>919</v>
      </c>
      <c r="D176" s="64">
        <f>SUM(D159:D175)</f>
        <v>2171</v>
      </c>
      <c r="E176" s="64">
        <f>SUM(E159:E175)</f>
        <v>2331</v>
      </c>
      <c r="F176" s="64">
        <f>SUM(F159:F175)</f>
        <v>141</v>
      </c>
      <c r="G176" s="64">
        <f>SUM(G159:G175)</f>
        <v>314</v>
      </c>
      <c r="H176" s="65">
        <f t="shared" si="1"/>
        <v>5876</v>
      </c>
    </row>
    <row r="177" spans="1:8" s="163" customFormat="1" x14ac:dyDescent="0.25">
      <c r="A177" s="53">
        <v>44470</v>
      </c>
      <c r="B177" s="56" t="s">
        <v>87</v>
      </c>
      <c r="C177" s="54">
        <v>256</v>
      </c>
      <c r="D177" s="54">
        <v>542</v>
      </c>
      <c r="E177" s="54">
        <v>518</v>
      </c>
      <c r="F177" s="54">
        <v>37</v>
      </c>
      <c r="G177" s="54">
        <v>22</v>
      </c>
      <c r="H177" s="54">
        <f t="shared" si="1"/>
        <v>1375</v>
      </c>
    </row>
    <row r="178" spans="1:8" x14ac:dyDescent="0.25">
      <c r="A178" s="53">
        <v>44471</v>
      </c>
      <c r="B178" s="56" t="s">
        <v>68</v>
      </c>
      <c r="C178" s="10">
        <v>106</v>
      </c>
      <c r="D178" s="10">
        <v>120</v>
      </c>
      <c r="E178" s="10">
        <v>705</v>
      </c>
      <c r="F178" s="10">
        <v>666</v>
      </c>
      <c r="G178" s="10">
        <v>115</v>
      </c>
      <c r="H178" s="54">
        <f t="shared" si="1"/>
        <v>1712</v>
      </c>
    </row>
    <row r="179" spans="1:8" x14ac:dyDescent="0.25">
      <c r="A179" s="53">
        <v>44472</v>
      </c>
      <c r="B179" s="56" t="s">
        <v>67</v>
      </c>
      <c r="C179" s="10">
        <v>2</v>
      </c>
      <c r="D179" s="10">
        <v>16</v>
      </c>
      <c r="E179" s="10">
        <v>72</v>
      </c>
      <c r="F179" s="10">
        <v>0</v>
      </c>
      <c r="G179" s="10">
        <v>0</v>
      </c>
      <c r="H179" s="54">
        <f t="shared" si="1"/>
        <v>90</v>
      </c>
    </row>
    <row r="180" spans="1:8" x14ac:dyDescent="0.25">
      <c r="A180" s="53">
        <v>44473</v>
      </c>
      <c r="B180" s="56" t="s">
        <v>86</v>
      </c>
      <c r="C180" s="10">
        <v>4</v>
      </c>
      <c r="D180" s="10">
        <v>6</v>
      </c>
      <c r="E180" s="10">
        <v>25</v>
      </c>
      <c r="F180" s="10">
        <v>0</v>
      </c>
      <c r="G180" s="10">
        <v>1</v>
      </c>
      <c r="H180" s="54">
        <f t="shared" si="1"/>
        <v>36</v>
      </c>
    </row>
    <row r="181" spans="1:8" x14ac:dyDescent="0.25">
      <c r="A181" s="53">
        <v>44474</v>
      </c>
      <c r="B181" s="56" t="s">
        <v>69</v>
      </c>
      <c r="C181" s="10">
        <v>45</v>
      </c>
      <c r="D181" s="10">
        <v>304</v>
      </c>
      <c r="E181" s="10">
        <v>210</v>
      </c>
      <c r="F181" s="10">
        <v>652</v>
      </c>
      <c r="G181" s="10">
        <v>150</v>
      </c>
      <c r="H181" s="54">
        <f t="shared" si="1"/>
        <v>1361</v>
      </c>
    </row>
    <row r="182" spans="1:8" x14ac:dyDescent="0.25">
      <c r="A182" s="53">
        <v>44475</v>
      </c>
      <c r="B182" s="56" t="s">
        <v>70</v>
      </c>
      <c r="C182" s="10">
        <v>3</v>
      </c>
      <c r="D182" s="10">
        <v>33</v>
      </c>
      <c r="E182" s="10">
        <v>52</v>
      </c>
      <c r="F182" s="10">
        <v>2</v>
      </c>
      <c r="G182" s="10">
        <v>3</v>
      </c>
      <c r="H182" s="54">
        <f t="shared" si="1"/>
        <v>93</v>
      </c>
    </row>
    <row r="183" spans="1:8" x14ac:dyDescent="0.25">
      <c r="A183" s="53">
        <v>44476</v>
      </c>
      <c r="B183" s="56" t="s">
        <v>71</v>
      </c>
      <c r="C183" s="10">
        <v>177</v>
      </c>
      <c r="D183" s="10">
        <v>0</v>
      </c>
      <c r="E183" s="10">
        <v>0</v>
      </c>
      <c r="F183" s="10">
        <v>0</v>
      </c>
      <c r="G183" s="10">
        <v>0</v>
      </c>
      <c r="H183" s="54">
        <f t="shared" si="1"/>
        <v>177</v>
      </c>
    </row>
    <row r="184" spans="1:8" x14ac:dyDescent="0.25">
      <c r="A184" s="53">
        <v>44477</v>
      </c>
      <c r="B184" s="56" t="s">
        <v>88</v>
      </c>
      <c r="C184" s="10">
        <v>45</v>
      </c>
      <c r="D184" s="10">
        <v>120</v>
      </c>
      <c r="E184" s="10">
        <v>319</v>
      </c>
      <c r="F184" s="10">
        <v>19</v>
      </c>
      <c r="G184" s="10">
        <v>4</v>
      </c>
      <c r="H184" s="54">
        <f t="shared" si="1"/>
        <v>507</v>
      </c>
    </row>
    <row r="185" spans="1:8" x14ac:dyDescent="0.25">
      <c r="A185" s="53">
        <v>44478</v>
      </c>
      <c r="B185" s="56" t="s">
        <v>89</v>
      </c>
      <c r="C185" s="10">
        <v>50</v>
      </c>
      <c r="D185" s="10">
        <v>158</v>
      </c>
      <c r="E185" s="10">
        <v>76</v>
      </c>
      <c r="F185" s="10">
        <v>47</v>
      </c>
      <c r="G185" s="10">
        <v>0</v>
      </c>
      <c r="H185" s="54">
        <f t="shared" si="1"/>
        <v>331</v>
      </c>
    </row>
    <row r="186" spans="1:8" x14ac:dyDescent="0.25">
      <c r="A186" s="53">
        <v>44479</v>
      </c>
      <c r="B186" s="56" t="s">
        <v>14</v>
      </c>
      <c r="C186" s="10">
        <v>94</v>
      </c>
      <c r="D186" s="10">
        <v>252</v>
      </c>
      <c r="E186" s="10">
        <v>173</v>
      </c>
      <c r="F186" s="10">
        <v>50</v>
      </c>
      <c r="G186" s="10">
        <v>1</v>
      </c>
      <c r="H186" s="54">
        <f t="shared" ref="H186:H217" si="2">SUM(C186:G186)</f>
        <v>570</v>
      </c>
    </row>
    <row r="187" spans="1:8" x14ac:dyDescent="0.25">
      <c r="A187" s="53">
        <v>44480</v>
      </c>
      <c r="B187" s="56" t="s">
        <v>129</v>
      </c>
      <c r="C187" s="10">
        <v>5</v>
      </c>
      <c r="D187" s="10">
        <v>166</v>
      </c>
      <c r="E187" s="10">
        <v>121</v>
      </c>
      <c r="F187" s="10">
        <v>588</v>
      </c>
      <c r="G187" s="10">
        <v>215</v>
      </c>
      <c r="H187" s="54">
        <f t="shared" si="2"/>
        <v>1095</v>
      </c>
    </row>
    <row r="188" spans="1:8" x14ac:dyDescent="0.25">
      <c r="A188" s="53">
        <v>44480</v>
      </c>
      <c r="B188" s="56" t="s">
        <v>94</v>
      </c>
      <c r="C188" s="114" t="s">
        <v>130</v>
      </c>
      <c r="D188" s="10">
        <v>0</v>
      </c>
      <c r="E188" s="10">
        <v>105</v>
      </c>
      <c r="F188" s="10">
        <v>0</v>
      </c>
      <c r="G188" s="10">
        <v>0</v>
      </c>
      <c r="H188" s="54">
        <f t="shared" si="2"/>
        <v>105</v>
      </c>
    </row>
    <row r="189" spans="1:8" x14ac:dyDescent="0.25">
      <c r="A189" s="53">
        <v>44481</v>
      </c>
      <c r="B189" s="56" t="s">
        <v>90</v>
      </c>
      <c r="C189" s="114" t="s">
        <v>130</v>
      </c>
      <c r="D189" s="10">
        <v>0</v>
      </c>
      <c r="E189" s="10">
        <v>46</v>
      </c>
      <c r="F189" s="10">
        <v>0</v>
      </c>
      <c r="G189" s="10">
        <v>0</v>
      </c>
      <c r="H189" s="54">
        <f t="shared" si="2"/>
        <v>46</v>
      </c>
    </row>
    <row r="190" spans="1:8" x14ac:dyDescent="0.25">
      <c r="A190" s="53">
        <v>44482</v>
      </c>
      <c r="B190" s="56" t="s">
        <v>91</v>
      </c>
      <c r="C190" s="114" t="s">
        <v>130</v>
      </c>
      <c r="D190" s="10">
        <v>4</v>
      </c>
      <c r="E190" s="10">
        <v>3</v>
      </c>
      <c r="F190" s="10">
        <v>0</v>
      </c>
      <c r="G190" s="10">
        <v>1</v>
      </c>
      <c r="H190" s="54">
        <f t="shared" si="2"/>
        <v>8</v>
      </c>
    </row>
    <row r="191" spans="1:8" x14ac:dyDescent="0.25">
      <c r="A191" s="53">
        <v>44483</v>
      </c>
      <c r="B191" s="56" t="s">
        <v>92</v>
      </c>
      <c r="C191" s="114" t="s">
        <v>130</v>
      </c>
      <c r="D191" s="10">
        <v>0</v>
      </c>
      <c r="E191" s="10">
        <v>0</v>
      </c>
      <c r="F191" s="10">
        <v>0</v>
      </c>
      <c r="G191" s="10">
        <v>8</v>
      </c>
      <c r="H191" s="54">
        <f t="shared" si="2"/>
        <v>8</v>
      </c>
    </row>
    <row r="192" spans="1:8" x14ac:dyDescent="0.25">
      <c r="A192" s="53">
        <v>44484</v>
      </c>
      <c r="B192" s="56" t="s">
        <v>95</v>
      </c>
      <c r="C192" s="114" t="s">
        <v>130</v>
      </c>
      <c r="D192" s="10">
        <v>0</v>
      </c>
      <c r="E192" s="10">
        <v>2</v>
      </c>
      <c r="F192" s="10">
        <v>0</v>
      </c>
      <c r="G192" s="10">
        <v>0</v>
      </c>
      <c r="H192" s="54">
        <f t="shared" si="2"/>
        <v>2</v>
      </c>
    </row>
    <row r="193" spans="1:8" x14ac:dyDescent="0.25">
      <c r="A193" s="53">
        <v>44485</v>
      </c>
      <c r="B193" s="56" t="s">
        <v>93</v>
      </c>
      <c r="C193" s="114" t="s">
        <v>130</v>
      </c>
      <c r="D193" s="10">
        <v>0</v>
      </c>
      <c r="E193" s="10">
        <v>3</v>
      </c>
      <c r="F193" s="10">
        <v>0</v>
      </c>
      <c r="G193" s="10">
        <v>0</v>
      </c>
      <c r="H193" s="54">
        <f t="shared" si="2"/>
        <v>3</v>
      </c>
    </row>
    <row r="194" spans="1:8" x14ac:dyDescent="0.25">
      <c r="A194" s="53">
        <v>44486</v>
      </c>
      <c r="B194" s="56" t="s">
        <v>72</v>
      </c>
      <c r="C194" s="10">
        <v>8</v>
      </c>
      <c r="D194" s="10">
        <v>663</v>
      </c>
      <c r="E194" s="10">
        <v>40</v>
      </c>
      <c r="F194" s="10">
        <v>83</v>
      </c>
      <c r="G194" s="10">
        <v>588</v>
      </c>
      <c r="H194" s="54">
        <f t="shared" si="2"/>
        <v>1382</v>
      </c>
    </row>
    <row r="195" spans="1:8" s="163" customFormat="1" x14ac:dyDescent="0.25">
      <c r="A195" s="66">
        <v>44487</v>
      </c>
      <c r="B195" s="59" t="s">
        <v>73</v>
      </c>
      <c r="C195" s="164">
        <f>SUM(C177:C194)</f>
        <v>795</v>
      </c>
      <c r="D195" s="164">
        <f>SUM(D177:D194)</f>
        <v>2384</v>
      </c>
      <c r="E195" s="164">
        <f>SUM(E177:E194)</f>
        <v>2470</v>
      </c>
      <c r="F195" s="164">
        <f>SUM(F177:F194)</f>
        <v>2144</v>
      </c>
      <c r="G195" s="164">
        <f>SUM(G177:G194)</f>
        <v>1108</v>
      </c>
      <c r="H195" s="65">
        <f>C195+D195+E195+F195+G195</f>
        <v>8901</v>
      </c>
    </row>
    <row r="196" spans="1:8" x14ac:dyDescent="0.25">
      <c r="A196" s="53">
        <v>44501</v>
      </c>
      <c r="B196" s="56" t="s">
        <v>87</v>
      </c>
      <c r="C196" s="54">
        <v>258</v>
      </c>
      <c r="D196" s="54">
        <v>740</v>
      </c>
      <c r="E196" s="54">
        <v>607</v>
      </c>
      <c r="F196" s="54">
        <v>45</v>
      </c>
      <c r="G196" s="54">
        <v>15</v>
      </c>
      <c r="H196" s="54">
        <f t="shared" ref="H196:H227" si="3">SUM(C196:G196)</f>
        <v>1665</v>
      </c>
    </row>
    <row r="197" spans="1:8" x14ac:dyDescent="0.25">
      <c r="A197" s="53">
        <v>44502</v>
      </c>
      <c r="B197" s="56" t="s">
        <v>68</v>
      </c>
      <c r="C197" s="10">
        <v>94</v>
      </c>
      <c r="D197" s="10">
        <v>115</v>
      </c>
      <c r="E197" s="10">
        <v>642</v>
      </c>
      <c r="F197" s="10">
        <v>134</v>
      </c>
      <c r="G197" s="10">
        <v>76</v>
      </c>
      <c r="H197" s="54">
        <f t="shared" si="3"/>
        <v>1061</v>
      </c>
    </row>
    <row r="198" spans="1:8" x14ac:dyDescent="0.25">
      <c r="A198" s="53">
        <v>44503</v>
      </c>
      <c r="B198" s="56" t="s">
        <v>67</v>
      </c>
      <c r="C198" s="10">
        <v>3</v>
      </c>
      <c r="D198" s="10">
        <v>27</v>
      </c>
      <c r="E198" s="10">
        <v>37</v>
      </c>
      <c r="F198" s="10">
        <v>1</v>
      </c>
      <c r="G198" s="10">
        <v>2</v>
      </c>
      <c r="H198" s="54">
        <f t="shared" si="3"/>
        <v>70</v>
      </c>
    </row>
    <row r="199" spans="1:8" x14ac:dyDescent="0.25">
      <c r="A199" s="53">
        <v>44504</v>
      </c>
      <c r="B199" s="56" t="s">
        <v>86</v>
      </c>
      <c r="C199" s="10">
        <v>9</v>
      </c>
      <c r="D199" s="10">
        <v>39</v>
      </c>
      <c r="E199" s="10">
        <v>20</v>
      </c>
      <c r="F199" s="10">
        <v>0</v>
      </c>
      <c r="G199" s="10">
        <v>1</v>
      </c>
      <c r="H199" s="54">
        <f t="shared" si="3"/>
        <v>69</v>
      </c>
    </row>
    <row r="200" spans="1:8" x14ac:dyDescent="0.25">
      <c r="A200" s="53">
        <v>44505</v>
      </c>
      <c r="B200" s="56" t="s">
        <v>69</v>
      </c>
      <c r="C200" s="10">
        <v>25</v>
      </c>
      <c r="D200" s="10">
        <v>198</v>
      </c>
      <c r="E200" s="10">
        <v>122</v>
      </c>
      <c r="F200" s="10">
        <v>135</v>
      </c>
      <c r="G200" s="10">
        <v>35</v>
      </c>
      <c r="H200" s="54">
        <f t="shared" si="3"/>
        <v>515</v>
      </c>
    </row>
    <row r="201" spans="1:8" x14ac:dyDescent="0.25">
      <c r="A201" s="53">
        <v>44506</v>
      </c>
      <c r="B201" s="56" t="s">
        <v>70</v>
      </c>
      <c r="C201" s="10">
        <v>2</v>
      </c>
      <c r="D201" s="10">
        <v>22</v>
      </c>
      <c r="E201" s="10">
        <v>38</v>
      </c>
      <c r="F201" s="10">
        <v>4</v>
      </c>
      <c r="G201" s="10">
        <v>2</v>
      </c>
      <c r="H201" s="54">
        <f t="shared" si="3"/>
        <v>68</v>
      </c>
    </row>
    <row r="202" spans="1:8" x14ac:dyDescent="0.25">
      <c r="A202" s="53">
        <v>44507</v>
      </c>
      <c r="B202" s="56" t="s">
        <v>71</v>
      </c>
      <c r="C202" s="10">
        <v>168</v>
      </c>
      <c r="D202" s="10">
        <v>0</v>
      </c>
      <c r="E202" s="10">
        <v>0</v>
      </c>
      <c r="F202" s="10">
        <v>0</v>
      </c>
      <c r="G202" s="10">
        <v>0</v>
      </c>
      <c r="H202" s="54">
        <f t="shared" si="3"/>
        <v>168</v>
      </c>
    </row>
    <row r="203" spans="1:8" x14ac:dyDescent="0.25">
      <c r="A203" s="53">
        <v>44508</v>
      </c>
      <c r="B203" s="56" t="s">
        <v>88</v>
      </c>
      <c r="C203" s="10">
        <v>44</v>
      </c>
      <c r="D203" s="10">
        <v>70</v>
      </c>
      <c r="E203" s="10">
        <v>307</v>
      </c>
      <c r="F203" s="10">
        <v>24</v>
      </c>
      <c r="G203" s="10">
        <v>0</v>
      </c>
      <c r="H203" s="54">
        <f t="shared" si="3"/>
        <v>445</v>
      </c>
    </row>
    <row r="204" spans="1:8" x14ac:dyDescent="0.25">
      <c r="A204" s="53">
        <v>44509</v>
      </c>
      <c r="B204" s="56" t="s">
        <v>89</v>
      </c>
      <c r="C204" s="10">
        <v>25</v>
      </c>
      <c r="D204" s="10">
        <v>190</v>
      </c>
      <c r="E204" s="10">
        <v>84</v>
      </c>
      <c r="F204" s="10">
        <v>57</v>
      </c>
      <c r="G204" s="10">
        <v>1</v>
      </c>
      <c r="H204" s="54">
        <f t="shared" si="3"/>
        <v>357</v>
      </c>
    </row>
    <row r="205" spans="1:8" x14ac:dyDescent="0.25">
      <c r="A205" s="53">
        <v>44510</v>
      </c>
      <c r="B205" s="56" t="s">
        <v>14</v>
      </c>
      <c r="C205" s="10">
        <v>67</v>
      </c>
      <c r="D205" s="10">
        <v>240</v>
      </c>
      <c r="E205" s="10">
        <v>219</v>
      </c>
      <c r="F205" s="10">
        <v>16</v>
      </c>
      <c r="G205" s="10">
        <v>1</v>
      </c>
      <c r="H205" s="54">
        <f t="shared" si="3"/>
        <v>543</v>
      </c>
    </row>
    <row r="206" spans="1:8" x14ac:dyDescent="0.25">
      <c r="A206" s="53">
        <v>44511</v>
      </c>
      <c r="B206" s="56" t="s">
        <v>129</v>
      </c>
      <c r="C206" s="10">
        <v>18</v>
      </c>
      <c r="D206" s="10">
        <v>171</v>
      </c>
      <c r="E206" s="10">
        <v>163</v>
      </c>
      <c r="F206" s="10">
        <v>413</v>
      </c>
      <c r="G206" s="10">
        <v>43</v>
      </c>
      <c r="H206" s="54">
        <f t="shared" si="3"/>
        <v>808</v>
      </c>
    </row>
    <row r="207" spans="1:8" x14ac:dyDescent="0.25">
      <c r="A207" s="53">
        <v>44512</v>
      </c>
      <c r="B207" s="56" t="s">
        <v>94</v>
      </c>
      <c r="C207" s="10">
        <v>0</v>
      </c>
      <c r="D207" s="10">
        <v>0</v>
      </c>
      <c r="E207" s="10">
        <v>119</v>
      </c>
      <c r="F207" s="10">
        <v>0</v>
      </c>
      <c r="G207" s="10">
        <v>0</v>
      </c>
      <c r="H207" s="54">
        <f t="shared" si="3"/>
        <v>119</v>
      </c>
    </row>
    <row r="208" spans="1:8" x14ac:dyDescent="0.25">
      <c r="A208" s="53">
        <v>44513</v>
      </c>
      <c r="B208" s="56" t="s">
        <v>90</v>
      </c>
      <c r="C208" s="10">
        <v>0</v>
      </c>
      <c r="D208" s="10">
        <v>0</v>
      </c>
      <c r="E208" s="10">
        <v>71</v>
      </c>
      <c r="F208" s="10">
        <v>0</v>
      </c>
      <c r="G208" s="10">
        <v>0</v>
      </c>
      <c r="H208" s="54">
        <f t="shared" si="3"/>
        <v>71</v>
      </c>
    </row>
    <row r="209" spans="1:8" x14ac:dyDescent="0.25">
      <c r="A209" s="53">
        <v>44514</v>
      </c>
      <c r="B209" s="56" t="s">
        <v>91</v>
      </c>
      <c r="C209" s="10">
        <v>0</v>
      </c>
      <c r="D209" s="10">
        <v>3</v>
      </c>
      <c r="E209" s="10">
        <v>12</v>
      </c>
      <c r="F209" s="10">
        <v>0</v>
      </c>
      <c r="G209" s="10"/>
      <c r="H209" s="54">
        <f t="shared" si="3"/>
        <v>15</v>
      </c>
    </row>
    <row r="210" spans="1:8" x14ac:dyDescent="0.25">
      <c r="A210" s="53">
        <v>44515</v>
      </c>
      <c r="B210" s="56" t="s">
        <v>92</v>
      </c>
      <c r="C210" s="10">
        <v>0</v>
      </c>
      <c r="D210" s="10">
        <v>0</v>
      </c>
      <c r="E210" s="10">
        <v>0</v>
      </c>
      <c r="F210" s="10">
        <v>0</v>
      </c>
      <c r="G210" s="10">
        <v>5</v>
      </c>
      <c r="H210" s="54">
        <f t="shared" si="3"/>
        <v>5</v>
      </c>
    </row>
    <row r="211" spans="1:8" x14ac:dyDescent="0.25">
      <c r="A211" s="53">
        <v>44516</v>
      </c>
      <c r="B211" s="56" t="s">
        <v>95</v>
      </c>
      <c r="C211" s="10">
        <v>0</v>
      </c>
      <c r="D211" s="10">
        <v>0</v>
      </c>
      <c r="E211" s="10">
        <v>0</v>
      </c>
      <c r="F211" s="10">
        <v>0</v>
      </c>
      <c r="G211" s="10"/>
      <c r="H211" s="54">
        <f t="shared" si="3"/>
        <v>0</v>
      </c>
    </row>
    <row r="212" spans="1:8" x14ac:dyDescent="0.25">
      <c r="A212" s="53">
        <v>44517</v>
      </c>
      <c r="B212" s="56" t="s">
        <v>93</v>
      </c>
      <c r="C212" s="10">
        <v>0</v>
      </c>
      <c r="D212" s="10">
        <v>0</v>
      </c>
      <c r="E212" s="10">
        <v>0</v>
      </c>
      <c r="F212" s="10">
        <v>1</v>
      </c>
      <c r="G212" s="10">
        <v>1</v>
      </c>
      <c r="H212" s="54">
        <f t="shared" si="3"/>
        <v>2</v>
      </c>
    </row>
    <row r="213" spans="1:8" x14ac:dyDescent="0.25">
      <c r="A213" s="53">
        <v>44518</v>
      </c>
      <c r="B213" s="56" t="s">
        <v>72</v>
      </c>
      <c r="C213" s="10">
        <v>184</v>
      </c>
      <c r="D213" s="10">
        <v>564</v>
      </c>
      <c r="E213" s="10">
        <v>219</v>
      </c>
      <c r="F213" s="10">
        <v>87</v>
      </c>
      <c r="G213" s="10">
        <v>173</v>
      </c>
      <c r="H213" s="54">
        <f t="shared" si="3"/>
        <v>1227</v>
      </c>
    </row>
    <row r="214" spans="1:8" x14ac:dyDescent="0.25">
      <c r="A214" s="66">
        <v>44519</v>
      </c>
      <c r="B214" s="59" t="s">
        <v>73</v>
      </c>
      <c r="C214" s="164">
        <f>SUM(C196:C213)</f>
        <v>897</v>
      </c>
      <c r="D214" s="65">
        <f>SUM(D196:D213)</f>
        <v>2379</v>
      </c>
      <c r="E214" s="65">
        <f>SUM(E196:E213)</f>
        <v>2660</v>
      </c>
      <c r="F214" s="65">
        <f>SUM(F196:F213)</f>
        <v>917</v>
      </c>
      <c r="G214" s="65">
        <f>SUM(G196:G213)</f>
        <v>355</v>
      </c>
      <c r="H214" s="65">
        <f t="shared" si="3"/>
        <v>7208</v>
      </c>
    </row>
    <row r="215" spans="1:8" x14ac:dyDescent="0.25">
      <c r="A215" s="53">
        <v>44531</v>
      </c>
      <c r="B215" s="56" t="s">
        <v>87</v>
      </c>
      <c r="C215" s="54">
        <v>241</v>
      </c>
      <c r="D215" s="54">
        <v>519</v>
      </c>
      <c r="E215" s="54">
        <v>567</v>
      </c>
      <c r="F215" s="54">
        <v>49</v>
      </c>
      <c r="G215" s="54">
        <v>34</v>
      </c>
      <c r="H215" s="54">
        <f t="shared" si="3"/>
        <v>1410</v>
      </c>
    </row>
    <row r="216" spans="1:8" x14ac:dyDescent="0.25">
      <c r="A216" s="53">
        <v>44531</v>
      </c>
      <c r="B216" s="56" t="s">
        <v>68</v>
      </c>
      <c r="C216" s="54">
        <v>93</v>
      </c>
      <c r="D216" s="10">
        <v>86</v>
      </c>
      <c r="E216" s="10">
        <v>406</v>
      </c>
      <c r="F216" s="10">
        <v>110</v>
      </c>
      <c r="G216" s="10">
        <v>56</v>
      </c>
      <c r="H216" s="54">
        <f t="shared" si="3"/>
        <v>751</v>
      </c>
    </row>
    <row r="217" spans="1:8" x14ac:dyDescent="0.25">
      <c r="A217" s="53">
        <v>44531</v>
      </c>
      <c r="B217" s="56" t="s">
        <v>67</v>
      </c>
      <c r="C217" s="54">
        <v>4</v>
      </c>
      <c r="D217" s="10">
        <v>26</v>
      </c>
      <c r="E217" s="10">
        <v>32</v>
      </c>
      <c r="F217" s="10">
        <v>3</v>
      </c>
      <c r="G217" s="10">
        <v>1</v>
      </c>
      <c r="H217" s="54">
        <f t="shared" si="3"/>
        <v>66</v>
      </c>
    </row>
    <row r="218" spans="1:8" x14ac:dyDescent="0.25">
      <c r="A218" s="53">
        <v>44531</v>
      </c>
      <c r="B218" s="56" t="s">
        <v>86</v>
      </c>
      <c r="C218" s="54">
        <v>5</v>
      </c>
      <c r="D218" s="10">
        <v>20</v>
      </c>
      <c r="E218" s="10">
        <v>16</v>
      </c>
      <c r="F218" s="10">
        <v>0</v>
      </c>
      <c r="G218" s="10">
        <v>0</v>
      </c>
      <c r="H218" s="54">
        <f t="shared" si="3"/>
        <v>41</v>
      </c>
    </row>
    <row r="219" spans="1:8" x14ac:dyDescent="0.25">
      <c r="A219" s="53">
        <v>44531</v>
      </c>
      <c r="B219" s="56" t="s">
        <v>69</v>
      </c>
      <c r="C219" s="54">
        <v>22</v>
      </c>
      <c r="D219" s="10">
        <v>155</v>
      </c>
      <c r="E219" s="10">
        <v>158</v>
      </c>
      <c r="F219" s="10">
        <v>181</v>
      </c>
      <c r="G219" s="10">
        <v>57</v>
      </c>
      <c r="H219" s="54">
        <f t="shared" si="3"/>
        <v>573</v>
      </c>
    </row>
    <row r="220" spans="1:8" x14ac:dyDescent="0.25">
      <c r="A220" s="53">
        <v>44531</v>
      </c>
      <c r="B220" s="56" t="s">
        <v>70</v>
      </c>
      <c r="C220" s="54">
        <v>3</v>
      </c>
      <c r="D220" s="10">
        <v>20</v>
      </c>
      <c r="E220" s="10">
        <v>29</v>
      </c>
      <c r="F220" s="10">
        <v>2</v>
      </c>
      <c r="G220" s="10">
        <v>5</v>
      </c>
      <c r="H220" s="54">
        <f t="shared" si="3"/>
        <v>59</v>
      </c>
    </row>
    <row r="221" spans="1:8" x14ac:dyDescent="0.25">
      <c r="A221" s="53">
        <v>44531</v>
      </c>
      <c r="B221" s="56" t="s">
        <v>71</v>
      </c>
      <c r="C221" s="54">
        <v>176</v>
      </c>
      <c r="D221" s="10">
        <v>0</v>
      </c>
      <c r="E221" s="10">
        <v>0</v>
      </c>
      <c r="F221" s="10">
        <v>0</v>
      </c>
      <c r="G221" s="10"/>
      <c r="H221" s="54">
        <f t="shared" si="3"/>
        <v>176</v>
      </c>
    </row>
    <row r="222" spans="1:8" x14ac:dyDescent="0.25">
      <c r="A222" s="53">
        <v>44531</v>
      </c>
      <c r="B222" s="56" t="s">
        <v>88</v>
      </c>
      <c r="C222" s="54">
        <v>37</v>
      </c>
      <c r="D222" s="10">
        <v>81</v>
      </c>
      <c r="E222" s="10">
        <v>221</v>
      </c>
      <c r="F222" s="10">
        <v>19</v>
      </c>
      <c r="G222" s="10">
        <v>3</v>
      </c>
      <c r="H222" s="54">
        <f t="shared" si="3"/>
        <v>361</v>
      </c>
    </row>
    <row r="223" spans="1:8" x14ac:dyDescent="0.25">
      <c r="A223" s="53">
        <v>44531</v>
      </c>
      <c r="B223" s="56" t="s">
        <v>89</v>
      </c>
      <c r="C223" s="54">
        <v>20</v>
      </c>
      <c r="D223" s="10">
        <v>129</v>
      </c>
      <c r="E223" s="10">
        <v>67</v>
      </c>
      <c r="F223" s="10">
        <v>91</v>
      </c>
      <c r="G223" s="10"/>
      <c r="H223" s="54">
        <f t="shared" si="3"/>
        <v>307</v>
      </c>
    </row>
    <row r="224" spans="1:8" x14ac:dyDescent="0.25">
      <c r="A224" s="53">
        <v>44531</v>
      </c>
      <c r="B224" s="56" t="s">
        <v>14</v>
      </c>
      <c r="C224" s="54">
        <v>67</v>
      </c>
      <c r="D224" s="10">
        <v>150</v>
      </c>
      <c r="E224" s="10">
        <v>145</v>
      </c>
      <c r="F224" s="10">
        <v>5</v>
      </c>
      <c r="G224" s="10">
        <v>2</v>
      </c>
      <c r="H224" s="54">
        <f t="shared" si="3"/>
        <v>369</v>
      </c>
    </row>
    <row r="225" spans="1:8" x14ac:dyDescent="0.25">
      <c r="A225" s="53">
        <v>44531</v>
      </c>
      <c r="B225" s="56" t="s">
        <v>129</v>
      </c>
      <c r="C225" s="54">
        <v>11</v>
      </c>
      <c r="D225" s="10">
        <v>132</v>
      </c>
      <c r="E225" s="10">
        <v>131</v>
      </c>
      <c r="F225" s="10">
        <v>720</v>
      </c>
      <c r="G225" s="10">
        <v>33</v>
      </c>
      <c r="H225" s="54">
        <f t="shared" si="3"/>
        <v>1027</v>
      </c>
    </row>
    <row r="226" spans="1:8" x14ac:dyDescent="0.25">
      <c r="A226" s="53">
        <v>44531</v>
      </c>
      <c r="B226" s="56" t="s">
        <v>94</v>
      </c>
      <c r="C226" s="54">
        <v>0</v>
      </c>
      <c r="D226" s="10"/>
      <c r="E226" s="10">
        <v>48</v>
      </c>
      <c r="F226" s="10">
        <v>0</v>
      </c>
      <c r="G226" s="10">
        <v>0</v>
      </c>
      <c r="H226" s="54">
        <f t="shared" si="3"/>
        <v>48</v>
      </c>
    </row>
    <row r="227" spans="1:8" x14ac:dyDescent="0.25">
      <c r="A227" s="53">
        <v>44531</v>
      </c>
      <c r="B227" s="56" t="s">
        <v>90</v>
      </c>
      <c r="C227" s="54">
        <v>0</v>
      </c>
      <c r="D227" s="10"/>
      <c r="E227" s="10">
        <v>13</v>
      </c>
      <c r="F227" s="10">
        <v>0</v>
      </c>
      <c r="G227" s="10">
        <v>0</v>
      </c>
      <c r="H227" s="54">
        <f t="shared" si="3"/>
        <v>13</v>
      </c>
    </row>
    <row r="228" spans="1:8" x14ac:dyDescent="0.25">
      <c r="A228" s="53">
        <v>44531</v>
      </c>
      <c r="B228" s="56" t="s">
        <v>91</v>
      </c>
      <c r="C228" s="54">
        <v>0</v>
      </c>
      <c r="D228" s="10"/>
      <c r="E228" s="10">
        <v>0</v>
      </c>
      <c r="F228" s="10">
        <v>0</v>
      </c>
      <c r="G228" s="10">
        <v>0</v>
      </c>
      <c r="H228" s="54">
        <f t="shared" ref="H228:H259" si="4">SUM(C228:G228)</f>
        <v>0</v>
      </c>
    </row>
    <row r="229" spans="1:8" x14ac:dyDescent="0.25">
      <c r="A229" s="53">
        <v>44531</v>
      </c>
      <c r="B229" s="56" t="s">
        <v>92</v>
      </c>
      <c r="C229" s="54">
        <v>0</v>
      </c>
      <c r="D229" s="10"/>
      <c r="E229" s="10">
        <v>1</v>
      </c>
      <c r="F229" s="10">
        <v>1</v>
      </c>
      <c r="G229" s="10">
        <v>2</v>
      </c>
      <c r="H229" s="54">
        <f t="shared" si="4"/>
        <v>4</v>
      </c>
    </row>
    <row r="230" spans="1:8" x14ac:dyDescent="0.25">
      <c r="A230" s="53">
        <v>44531</v>
      </c>
      <c r="B230" s="56" t="s">
        <v>95</v>
      </c>
      <c r="C230" s="54">
        <v>0</v>
      </c>
      <c r="D230" s="10"/>
      <c r="E230" s="10">
        <v>0</v>
      </c>
      <c r="F230" s="10">
        <v>0</v>
      </c>
      <c r="G230" s="10">
        <v>0</v>
      </c>
      <c r="H230" s="54">
        <f t="shared" si="4"/>
        <v>0</v>
      </c>
    </row>
    <row r="231" spans="1:8" x14ac:dyDescent="0.25">
      <c r="A231" s="53">
        <v>44531</v>
      </c>
      <c r="B231" s="56" t="s">
        <v>93</v>
      </c>
      <c r="C231" s="54">
        <v>0</v>
      </c>
      <c r="D231" s="10">
        <v>2</v>
      </c>
      <c r="E231" s="10">
        <v>1</v>
      </c>
      <c r="F231" s="10">
        <v>0</v>
      </c>
      <c r="G231" s="10">
        <v>0</v>
      </c>
      <c r="H231" s="54">
        <f t="shared" si="4"/>
        <v>3</v>
      </c>
    </row>
    <row r="232" spans="1:8" x14ac:dyDescent="0.25">
      <c r="A232" s="53">
        <v>44531</v>
      </c>
      <c r="B232" s="56" t="s">
        <v>72</v>
      </c>
      <c r="C232" s="54">
        <v>0</v>
      </c>
      <c r="D232" s="10">
        <v>416</v>
      </c>
      <c r="E232" s="10">
        <v>423</v>
      </c>
      <c r="F232" s="10">
        <v>650</v>
      </c>
      <c r="G232" s="10">
        <v>75</v>
      </c>
      <c r="H232" s="54">
        <f t="shared" si="4"/>
        <v>1564</v>
      </c>
    </row>
    <row r="233" spans="1:8" x14ac:dyDescent="0.25">
      <c r="A233" s="66">
        <v>44531</v>
      </c>
      <c r="B233" s="59" t="s">
        <v>73</v>
      </c>
      <c r="C233" s="164">
        <f>SUM(C215:C232)</f>
        <v>679</v>
      </c>
      <c r="D233" s="65">
        <f>SUM(D215:D232)</f>
        <v>1736</v>
      </c>
      <c r="E233" s="65">
        <f>SUM(E215:E232)</f>
        <v>2258</v>
      </c>
      <c r="F233" s="65">
        <f>SUM(F215:F232)</f>
        <v>1831</v>
      </c>
      <c r="G233" s="65">
        <f>SUM(G215:G232)</f>
        <v>268</v>
      </c>
      <c r="H233" s="65">
        <f t="shared" si="4"/>
        <v>6772</v>
      </c>
    </row>
    <row r="234" spans="1:8" x14ac:dyDescent="0.25">
      <c r="A234" s="53">
        <v>44562</v>
      </c>
      <c r="B234" s="56" t="s">
        <v>87</v>
      </c>
      <c r="C234" s="54">
        <v>264</v>
      </c>
      <c r="D234" s="54">
        <v>641</v>
      </c>
      <c r="E234" s="54">
        <v>543</v>
      </c>
      <c r="F234" s="54">
        <v>26</v>
      </c>
      <c r="G234" s="54">
        <v>15</v>
      </c>
      <c r="H234" s="54">
        <f t="shared" si="4"/>
        <v>1489</v>
      </c>
    </row>
    <row r="235" spans="1:8" x14ac:dyDescent="0.25">
      <c r="A235" s="53">
        <v>44563</v>
      </c>
      <c r="B235" s="56" t="s">
        <v>68</v>
      </c>
      <c r="C235" s="54">
        <v>85</v>
      </c>
      <c r="D235" s="10">
        <v>91</v>
      </c>
      <c r="E235" s="10">
        <v>347</v>
      </c>
      <c r="F235" s="10">
        <v>114</v>
      </c>
      <c r="G235" s="10">
        <v>28</v>
      </c>
      <c r="H235" s="54">
        <f t="shared" si="4"/>
        <v>665</v>
      </c>
    </row>
    <row r="236" spans="1:8" x14ac:dyDescent="0.25">
      <c r="A236" s="53">
        <v>44564</v>
      </c>
      <c r="B236" s="56" t="s">
        <v>67</v>
      </c>
      <c r="C236" s="54">
        <v>4</v>
      </c>
      <c r="D236" s="10">
        <v>49</v>
      </c>
      <c r="E236" s="10">
        <v>32</v>
      </c>
      <c r="F236" s="10">
        <v>0</v>
      </c>
      <c r="G236" s="10">
        <v>0</v>
      </c>
      <c r="H236" s="54">
        <f t="shared" si="4"/>
        <v>85</v>
      </c>
    </row>
    <row r="237" spans="1:8" x14ac:dyDescent="0.25">
      <c r="A237" s="53">
        <v>44565</v>
      </c>
      <c r="B237" s="56" t="s">
        <v>86</v>
      </c>
      <c r="C237" s="54">
        <v>7</v>
      </c>
      <c r="D237" s="10">
        <v>19</v>
      </c>
      <c r="E237" s="10">
        <v>20</v>
      </c>
      <c r="F237" s="10">
        <v>0</v>
      </c>
      <c r="G237" s="10">
        <v>0</v>
      </c>
      <c r="H237" s="54">
        <f t="shared" si="4"/>
        <v>46</v>
      </c>
    </row>
    <row r="238" spans="1:8" x14ac:dyDescent="0.25">
      <c r="A238" s="53">
        <v>44566</v>
      </c>
      <c r="B238" s="56" t="s">
        <v>69</v>
      </c>
      <c r="C238" s="54">
        <v>23</v>
      </c>
      <c r="D238" s="10">
        <v>79</v>
      </c>
      <c r="E238" s="10">
        <v>114</v>
      </c>
      <c r="F238" s="10">
        <v>42</v>
      </c>
      <c r="G238" s="10">
        <v>7</v>
      </c>
      <c r="H238" s="54">
        <f t="shared" si="4"/>
        <v>265</v>
      </c>
    </row>
    <row r="239" spans="1:8" x14ac:dyDescent="0.25">
      <c r="A239" s="53">
        <v>44562</v>
      </c>
      <c r="B239" s="56" t="s">
        <v>70</v>
      </c>
      <c r="C239" s="54">
        <v>2</v>
      </c>
      <c r="D239" s="10">
        <v>22</v>
      </c>
      <c r="E239" s="10">
        <v>41</v>
      </c>
      <c r="F239" s="10">
        <v>1</v>
      </c>
      <c r="G239" s="10">
        <v>54</v>
      </c>
      <c r="H239" s="54">
        <f t="shared" si="4"/>
        <v>120</v>
      </c>
    </row>
    <row r="240" spans="1:8" x14ac:dyDescent="0.25">
      <c r="A240" s="53">
        <v>44563</v>
      </c>
      <c r="B240" s="56" t="s">
        <v>71</v>
      </c>
      <c r="C240" s="54">
        <v>171</v>
      </c>
      <c r="D240" s="10">
        <v>0</v>
      </c>
      <c r="E240" s="10">
        <v>0</v>
      </c>
      <c r="F240" s="10">
        <v>0</v>
      </c>
      <c r="G240" s="10">
        <v>0</v>
      </c>
      <c r="H240" s="54">
        <f t="shared" si="4"/>
        <v>171</v>
      </c>
    </row>
    <row r="241" spans="1:8" x14ac:dyDescent="0.25">
      <c r="A241" s="53">
        <v>44564</v>
      </c>
      <c r="B241" s="56" t="s">
        <v>88</v>
      </c>
      <c r="C241" s="54">
        <v>33</v>
      </c>
      <c r="D241" s="10">
        <v>50</v>
      </c>
      <c r="E241" s="10">
        <v>251</v>
      </c>
      <c r="F241" s="10">
        <v>9</v>
      </c>
      <c r="G241" s="10">
        <v>11</v>
      </c>
      <c r="H241" s="54">
        <f t="shared" si="4"/>
        <v>354</v>
      </c>
    </row>
    <row r="242" spans="1:8" x14ac:dyDescent="0.25">
      <c r="A242" s="53">
        <v>44565</v>
      </c>
      <c r="B242" s="56" t="s">
        <v>89</v>
      </c>
      <c r="C242" s="54">
        <v>18</v>
      </c>
      <c r="D242" s="10">
        <v>90</v>
      </c>
      <c r="E242" s="10">
        <v>50</v>
      </c>
      <c r="F242" s="10">
        <v>55</v>
      </c>
      <c r="G242" s="10">
        <v>0</v>
      </c>
      <c r="H242" s="54">
        <f t="shared" si="4"/>
        <v>213</v>
      </c>
    </row>
    <row r="243" spans="1:8" x14ac:dyDescent="0.25">
      <c r="A243" s="53">
        <v>44566</v>
      </c>
      <c r="B243" s="56" t="s">
        <v>14</v>
      </c>
      <c r="C243" s="54">
        <v>59</v>
      </c>
      <c r="D243" s="10">
        <v>122</v>
      </c>
      <c r="E243" s="10">
        <v>157</v>
      </c>
      <c r="F243" s="10">
        <v>10</v>
      </c>
      <c r="G243" s="10">
        <v>22</v>
      </c>
      <c r="H243" s="54">
        <f t="shared" si="4"/>
        <v>370</v>
      </c>
    </row>
    <row r="244" spans="1:8" x14ac:dyDescent="0.25">
      <c r="A244" s="53">
        <v>44562</v>
      </c>
      <c r="B244" s="56" t="s">
        <v>129</v>
      </c>
      <c r="C244" s="54">
        <v>5</v>
      </c>
      <c r="D244" s="10">
        <v>75</v>
      </c>
      <c r="E244" s="10">
        <v>70</v>
      </c>
      <c r="F244" s="10">
        <v>67</v>
      </c>
      <c r="G244" s="10">
        <v>29</v>
      </c>
      <c r="H244" s="54">
        <f t="shared" si="4"/>
        <v>246</v>
      </c>
    </row>
    <row r="245" spans="1:8" x14ac:dyDescent="0.25">
      <c r="A245" s="53">
        <v>44563</v>
      </c>
      <c r="B245" s="56" t="s">
        <v>94</v>
      </c>
      <c r="C245" s="54">
        <v>0</v>
      </c>
      <c r="D245" s="10">
        <v>0</v>
      </c>
      <c r="E245" s="10">
        <v>61</v>
      </c>
      <c r="F245" s="10">
        <v>0</v>
      </c>
      <c r="G245" s="10">
        <v>0</v>
      </c>
      <c r="H245" s="54">
        <f t="shared" si="4"/>
        <v>61</v>
      </c>
    </row>
    <row r="246" spans="1:8" x14ac:dyDescent="0.25">
      <c r="A246" s="53">
        <v>44564</v>
      </c>
      <c r="B246" s="56" t="s">
        <v>90</v>
      </c>
      <c r="C246" s="54">
        <v>0</v>
      </c>
      <c r="D246" s="10">
        <v>0</v>
      </c>
      <c r="E246" s="10">
        <v>18</v>
      </c>
      <c r="F246" s="10">
        <v>0</v>
      </c>
      <c r="G246" s="10">
        <v>0</v>
      </c>
      <c r="H246" s="54">
        <f t="shared" si="4"/>
        <v>18</v>
      </c>
    </row>
    <row r="247" spans="1:8" x14ac:dyDescent="0.25">
      <c r="A247" s="53">
        <v>44565</v>
      </c>
      <c r="B247" s="56" t="s">
        <v>91</v>
      </c>
      <c r="C247" s="54">
        <v>0</v>
      </c>
      <c r="D247" s="10">
        <v>0</v>
      </c>
      <c r="E247" s="10">
        <v>0</v>
      </c>
      <c r="F247" s="10">
        <v>0</v>
      </c>
      <c r="G247" s="10">
        <v>0</v>
      </c>
      <c r="H247" s="54">
        <f t="shared" si="4"/>
        <v>0</v>
      </c>
    </row>
    <row r="248" spans="1:8" x14ac:dyDescent="0.25">
      <c r="A248" s="53">
        <v>44566</v>
      </c>
      <c r="B248" s="56" t="s">
        <v>92</v>
      </c>
      <c r="C248" s="54">
        <v>0</v>
      </c>
      <c r="D248" s="10">
        <v>1</v>
      </c>
      <c r="E248" s="10">
        <v>0</v>
      </c>
      <c r="F248" s="10">
        <v>0</v>
      </c>
      <c r="G248" s="10">
        <v>0</v>
      </c>
      <c r="H248" s="54">
        <f t="shared" si="4"/>
        <v>1</v>
      </c>
    </row>
    <row r="249" spans="1:8" x14ac:dyDescent="0.25">
      <c r="A249" s="53">
        <v>44562</v>
      </c>
      <c r="B249" s="56" t="s">
        <v>95</v>
      </c>
      <c r="C249" s="54">
        <v>0</v>
      </c>
      <c r="D249" s="10">
        <v>0</v>
      </c>
      <c r="E249" s="10">
        <v>0</v>
      </c>
      <c r="F249" s="10">
        <v>0</v>
      </c>
      <c r="G249" s="10">
        <v>0</v>
      </c>
      <c r="H249" s="54">
        <f t="shared" si="4"/>
        <v>0</v>
      </c>
    </row>
    <row r="250" spans="1:8" x14ac:dyDescent="0.25">
      <c r="A250" s="53">
        <v>44563</v>
      </c>
      <c r="B250" s="56" t="s">
        <v>93</v>
      </c>
      <c r="C250" s="54">
        <v>0</v>
      </c>
      <c r="D250" s="10">
        <v>0</v>
      </c>
      <c r="E250" s="10">
        <v>2</v>
      </c>
      <c r="F250" s="10">
        <v>0</v>
      </c>
      <c r="G250" s="10">
        <v>0</v>
      </c>
      <c r="H250" s="54">
        <f t="shared" si="4"/>
        <v>2</v>
      </c>
    </row>
    <row r="251" spans="1:8" x14ac:dyDescent="0.25">
      <c r="A251" s="53">
        <v>44563</v>
      </c>
      <c r="B251" s="56" t="s">
        <v>134</v>
      </c>
      <c r="C251" s="54">
        <v>0</v>
      </c>
      <c r="D251" s="10">
        <v>0</v>
      </c>
      <c r="E251" s="10">
        <v>0</v>
      </c>
      <c r="F251" s="10">
        <v>0</v>
      </c>
      <c r="G251" s="10">
        <v>0</v>
      </c>
      <c r="H251" s="54">
        <f t="shared" si="4"/>
        <v>0</v>
      </c>
    </row>
    <row r="252" spans="1:8" x14ac:dyDescent="0.25">
      <c r="A252" s="53">
        <v>44564</v>
      </c>
      <c r="B252" s="56" t="s">
        <v>72</v>
      </c>
      <c r="C252" s="54">
        <v>0</v>
      </c>
      <c r="D252" s="10">
        <v>180</v>
      </c>
      <c r="E252" s="10">
        <v>265</v>
      </c>
      <c r="F252" s="10"/>
      <c r="G252" s="10">
        <v>93</v>
      </c>
      <c r="H252" s="54">
        <f t="shared" si="4"/>
        <v>538</v>
      </c>
    </row>
    <row r="253" spans="1:8" x14ac:dyDescent="0.25">
      <c r="A253" s="66">
        <v>44564</v>
      </c>
      <c r="B253" s="59" t="s">
        <v>73</v>
      </c>
      <c r="C253" s="164">
        <f>SUM(C234:C252)</f>
        <v>671</v>
      </c>
      <c r="D253" s="65">
        <f>SUM(D234:D252)</f>
        <v>1419</v>
      </c>
      <c r="E253" s="65">
        <f>SUM(E234:E252)</f>
        <v>1971</v>
      </c>
      <c r="F253" s="65">
        <f>SUM(F234:F252)</f>
        <v>324</v>
      </c>
      <c r="G253" s="65">
        <f>SUM(G234:G252)</f>
        <v>259</v>
      </c>
      <c r="H253" s="65">
        <f t="shared" si="4"/>
        <v>4644</v>
      </c>
    </row>
    <row r="254" spans="1:8" x14ac:dyDescent="0.25">
      <c r="A254" s="53">
        <v>44593</v>
      </c>
      <c r="B254" s="56" t="s">
        <v>87</v>
      </c>
      <c r="C254" s="54">
        <v>348</v>
      </c>
      <c r="D254" s="54">
        <v>821</v>
      </c>
      <c r="E254" s="54">
        <v>686</v>
      </c>
      <c r="F254" s="54">
        <v>63</v>
      </c>
      <c r="G254" s="54">
        <v>27</v>
      </c>
      <c r="H254" s="54">
        <f t="shared" si="4"/>
        <v>1945</v>
      </c>
    </row>
    <row r="255" spans="1:8" x14ac:dyDescent="0.25">
      <c r="A255" s="53">
        <v>44593</v>
      </c>
      <c r="B255" s="56" t="s">
        <v>68</v>
      </c>
      <c r="C255" s="54">
        <v>159</v>
      </c>
      <c r="D255" s="10">
        <v>131</v>
      </c>
      <c r="E255" s="10">
        <v>463</v>
      </c>
      <c r="F255" s="10">
        <v>120</v>
      </c>
      <c r="G255" s="10">
        <v>124</v>
      </c>
      <c r="H255" s="54">
        <f t="shared" si="4"/>
        <v>997</v>
      </c>
    </row>
    <row r="256" spans="1:8" x14ac:dyDescent="0.25">
      <c r="A256" s="53">
        <v>44593</v>
      </c>
      <c r="B256" s="56" t="s">
        <v>67</v>
      </c>
      <c r="C256" s="54">
        <v>6</v>
      </c>
      <c r="D256" s="10">
        <v>46</v>
      </c>
      <c r="E256" s="10">
        <v>30</v>
      </c>
      <c r="F256" s="10">
        <v>2</v>
      </c>
      <c r="G256" s="10">
        <v>2</v>
      </c>
      <c r="H256" s="54">
        <f t="shared" si="4"/>
        <v>86</v>
      </c>
    </row>
    <row r="257" spans="1:8" x14ac:dyDescent="0.25">
      <c r="A257" s="53">
        <v>44593</v>
      </c>
      <c r="B257" s="56" t="s">
        <v>86</v>
      </c>
      <c r="C257" s="54">
        <v>8</v>
      </c>
      <c r="D257" s="10">
        <v>41</v>
      </c>
      <c r="E257" s="10">
        <v>14</v>
      </c>
      <c r="F257" s="10">
        <v>1</v>
      </c>
      <c r="G257" s="10">
        <v>0</v>
      </c>
      <c r="H257" s="54">
        <f t="shared" si="4"/>
        <v>64</v>
      </c>
    </row>
    <row r="258" spans="1:8" x14ac:dyDescent="0.25">
      <c r="A258" s="53">
        <v>44593</v>
      </c>
      <c r="B258" s="56" t="s">
        <v>69</v>
      </c>
      <c r="C258" s="54">
        <v>21</v>
      </c>
      <c r="D258" s="10">
        <v>132</v>
      </c>
      <c r="E258" s="10">
        <v>222</v>
      </c>
      <c r="F258" s="10">
        <v>172</v>
      </c>
      <c r="G258" s="10">
        <v>16</v>
      </c>
      <c r="H258" s="54">
        <f t="shared" si="4"/>
        <v>563</v>
      </c>
    </row>
    <row r="259" spans="1:8" x14ac:dyDescent="0.25">
      <c r="A259" s="53">
        <v>44593</v>
      </c>
      <c r="B259" s="56" t="s">
        <v>70</v>
      </c>
      <c r="C259" s="54">
        <v>4</v>
      </c>
      <c r="D259" s="10">
        <v>15</v>
      </c>
      <c r="E259" s="10">
        <v>34</v>
      </c>
      <c r="F259" s="10">
        <v>2</v>
      </c>
      <c r="G259" s="10">
        <v>2</v>
      </c>
      <c r="H259" s="54">
        <f t="shared" si="4"/>
        <v>57</v>
      </c>
    </row>
    <row r="260" spans="1:8" x14ac:dyDescent="0.25">
      <c r="A260" s="53">
        <v>44593</v>
      </c>
      <c r="B260" s="56" t="s">
        <v>71</v>
      </c>
      <c r="C260" s="54">
        <v>274</v>
      </c>
      <c r="D260" s="10">
        <v>0</v>
      </c>
      <c r="E260" s="10">
        <v>0</v>
      </c>
      <c r="F260" s="10">
        <v>0</v>
      </c>
      <c r="G260" s="10">
        <v>0</v>
      </c>
      <c r="H260" s="54">
        <f t="shared" ref="H260:H291" si="5">SUM(C260:G260)</f>
        <v>274</v>
      </c>
    </row>
    <row r="261" spans="1:8" x14ac:dyDescent="0.25">
      <c r="A261" s="53">
        <v>44593</v>
      </c>
      <c r="B261" s="56" t="s">
        <v>88</v>
      </c>
      <c r="C261" s="54">
        <v>55</v>
      </c>
      <c r="D261" s="10">
        <v>81</v>
      </c>
      <c r="E261" s="10">
        <v>294</v>
      </c>
      <c r="F261" s="10">
        <v>18</v>
      </c>
      <c r="G261" s="10">
        <v>2</v>
      </c>
      <c r="H261" s="54">
        <f t="shared" si="5"/>
        <v>450</v>
      </c>
    </row>
    <row r="262" spans="1:8" x14ac:dyDescent="0.25">
      <c r="A262" s="53">
        <v>44593</v>
      </c>
      <c r="B262" s="56" t="s">
        <v>89</v>
      </c>
      <c r="C262" s="54">
        <v>54</v>
      </c>
      <c r="D262" s="10">
        <v>136</v>
      </c>
      <c r="E262" s="10">
        <v>76</v>
      </c>
      <c r="F262" s="10">
        <v>84</v>
      </c>
      <c r="G262" s="10">
        <v>40</v>
      </c>
      <c r="H262" s="54">
        <f t="shared" si="5"/>
        <v>390</v>
      </c>
    </row>
    <row r="263" spans="1:8" x14ac:dyDescent="0.25">
      <c r="A263" s="53">
        <v>44593</v>
      </c>
      <c r="B263" s="56" t="s">
        <v>14</v>
      </c>
      <c r="C263" s="54">
        <v>107</v>
      </c>
      <c r="D263" s="10">
        <v>183</v>
      </c>
      <c r="E263" s="10">
        <v>130</v>
      </c>
      <c r="F263" s="10">
        <v>9</v>
      </c>
      <c r="G263" s="10">
        <v>0</v>
      </c>
      <c r="H263" s="54">
        <f t="shared" si="5"/>
        <v>429</v>
      </c>
    </row>
    <row r="264" spans="1:8" x14ac:dyDescent="0.25">
      <c r="A264" s="53">
        <v>44593</v>
      </c>
      <c r="B264" s="56" t="s">
        <v>129</v>
      </c>
      <c r="C264" s="54">
        <v>4</v>
      </c>
      <c r="D264" s="10">
        <v>0</v>
      </c>
      <c r="E264" s="10">
        <v>0</v>
      </c>
      <c r="F264" s="10">
        <v>0</v>
      </c>
      <c r="G264" s="10">
        <v>0</v>
      </c>
      <c r="H264" s="54">
        <f t="shared" si="5"/>
        <v>4</v>
      </c>
    </row>
    <row r="265" spans="1:8" x14ac:dyDescent="0.25">
      <c r="A265" s="53">
        <v>44593</v>
      </c>
      <c r="B265" s="56" t="s">
        <v>94</v>
      </c>
      <c r="C265" s="54">
        <v>0</v>
      </c>
      <c r="D265" s="10">
        <v>0</v>
      </c>
      <c r="E265" s="10">
        <v>95</v>
      </c>
      <c r="F265" s="10">
        <v>0</v>
      </c>
      <c r="G265" s="10">
        <v>0</v>
      </c>
      <c r="H265" s="54">
        <f t="shared" si="5"/>
        <v>95</v>
      </c>
    </row>
    <row r="266" spans="1:8" x14ac:dyDescent="0.25">
      <c r="A266" s="53">
        <v>44593</v>
      </c>
      <c r="B266" s="56" t="s">
        <v>90</v>
      </c>
      <c r="C266" s="54">
        <v>0</v>
      </c>
      <c r="D266" s="10">
        <v>0</v>
      </c>
      <c r="E266" s="10">
        <v>32</v>
      </c>
      <c r="F266" s="10">
        <v>0</v>
      </c>
      <c r="G266" s="10">
        <v>0</v>
      </c>
      <c r="H266" s="54">
        <f t="shared" si="5"/>
        <v>32</v>
      </c>
    </row>
    <row r="267" spans="1:8" x14ac:dyDescent="0.25">
      <c r="A267" s="53">
        <v>44593</v>
      </c>
      <c r="B267" s="56" t="s">
        <v>91</v>
      </c>
      <c r="C267" s="54">
        <v>0</v>
      </c>
      <c r="D267" s="10">
        <v>0</v>
      </c>
      <c r="E267" s="10">
        <v>0</v>
      </c>
      <c r="F267" s="10">
        <v>0</v>
      </c>
      <c r="G267" s="10">
        <v>0</v>
      </c>
      <c r="H267" s="54">
        <f t="shared" si="5"/>
        <v>0</v>
      </c>
    </row>
    <row r="268" spans="1:8" x14ac:dyDescent="0.25">
      <c r="A268" s="53">
        <v>44593</v>
      </c>
      <c r="B268" s="56" t="s">
        <v>92</v>
      </c>
      <c r="C268" s="54">
        <v>0</v>
      </c>
      <c r="D268" s="10">
        <v>1</v>
      </c>
      <c r="E268" s="10">
        <v>0</v>
      </c>
      <c r="F268" s="10">
        <v>1</v>
      </c>
      <c r="G268" s="10">
        <v>2</v>
      </c>
      <c r="H268" s="54">
        <f t="shared" si="5"/>
        <v>4</v>
      </c>
    </row>
    <row r="269" spans="1:8" x14ac:dyDescent="0.25">
      <c r="A269" s="53">
        <v>44593</v>
      </c>
      <c r="B269" s="56" t="s">
        <v>95</v>
      </c>
      <c r="C269" s="54">
        <v>0</v>
      </c>
      <c r="D269" s="10">
        <v>0</v>
      </c>
      <c r="E269" s="10">
        <v>0</v>
      </c>
      <c r="F269" s="10">
        <v>0</v>
      </c>
      <c r="G269" s="10">
        <v>0</v>
      </c>
      <c r="H269" s="54">
        <f t="shared" si="5"/>
        <v>0</v>
      </c>
    </row>
    <row r="270" spans="1:8" x14ac:dyDescent="0.25">
      <c r="A270" s="53">
        <v>44593</v>
      </c>
      <c r="B270" s="56" t="s">
        <v>93</v>
      </c>
      <c r="C270" s="54">
        <v>0</v>
      </c>
      <c r="D270" s="10">
        <v>0</v>
      </c>
      <c r="E270" s="10">
        <v>5</v>
      </c>
      <c r="F270" s="10">
        <v>0</v>
      </c>
      <c r="G270" s="10">
        <v>0</v>
      </c>
      <c r="H270" s="54">
        <f t="shared" si="5"/>
        <v>5</v>
      </c>
    </row>
    <row r="271" spans="1:8" x14ac:dyDescent="0.25">
      <c r="A271" s="53">
        <v>44593</v>
      </c>
      <c r="B271" s="56" t="s">
        <v>134</v>
      </c>
      <c r="C271" s="54">
        <v>0</v>
      </c>
      <c r="D271" s="10">
        <v>91</v>
      </c>
      <c r="E271" s="10">
        <v>372</v>
      </c>
      <c r="F271" s="10">
        <v>164</v>
      </c>
      <c r="G271" s="10">
        <v>12</v>
      </c>
      <c r="H271" s="54">
        <f t="shared" si="5"/>
        <v>639</v>
      </c>
    </row>
    <row r="272" spans="1:8" x14ac:dyDescent="0.25">
      <c r="A272" s="53">
        <v>44593</v>
      </c>
      <c r="B272" s="56" t="s">
        <v>72</v>
      </c>
      <c r="C272" s="54">
        <v>11</v>
      </c>
      <c r="D272" s="10">
        <v>251</v>
      </c>
      <c r="E272" s="10">
        <v>356</v>
      </c>
      <c r="F272" s="10">
        <v>373</v>
      </c>
      <c r="G272" s="10">
        <v>75</v>
      </c>
      <c r="H272" s="54">
        <f t="shared" si="5"/>
        <v>1066</v>
      </c>
    </row>
    <row r="273" spans="1:8" x14ac:dyDescent="0.25">
      <c r="A273" s="66">
        <v>44593</v>
      </c>
      <c r="B273" s="59" t="s">
        <v>73</v>
      </c>
      <c r="C273" s="164">
        <f>SUM(C254:C272)</f>
        <v>1051</v>
      </c>
      <c r="D273" s="65">
        <f>SUM(D254:D272)</f>
        <v>1929</v>
      </c>
      <c r="E273" s="65">
        <f>SUM(E254:E272)</f>
        <v>2809</v>
      </c>
      <c r="F273" s="65">
        <f>SUM(F254:F272)</f>
        <v>1009</v>
      </c>
      <c r="G273" s="65">
        <f>SUM(G254:G272)</f>
        <v>302</v>
      </c>
      <c r="H273" s="65">
        <f t="shared" si="5"/>
        <v>7100</v>
      </c>
    </row>
    <row r="274" spans="1:8" x14ac:dyDescent="0.25">
      <c r="A274" s="53">
        <v>44621</v>
      </c>
      <c r="B274" s="56" t="s">
        <v>87</v>
      </c>
      <c r="C274" s="54">
        <v>366</v>
      </c>
      <c r="D274" s="54">
        <v>756</v>
      </c>
      <c r="E274" s="54">
        <v>707</v>
      </c>
      <c r="F274" s="54">
        <v>75</v>
      </c>
      <c r="G274" s="54">
        <v>27</v>
      </c>
      <c r="H274" s="54">
        <f t="shared" si="5"/>
        <v>1931</v>
      </c>
    </row>
    <row r="275" spans="1:8" x14ac:dyDescent="0.25">
      <c r="A275" s="53">
        <v>44621</v>
      </c>
      <c r="B275" s="56" t="s">
        <v>68</v>
      </c>
      <c r="C275" s="54">
        <v>180</v>
      </c>
      <c r="D275" s="10">
        <v>236</v>
      </c>
      <c r="E275" s="10">
        <v>527</v>
      </c>
      <c r="F275" s="10">
        <v>190</v>
      </c>
      <c r="G275" s="10">
        <v>76</v>
      </c>
      <c r="H275" s="54">
        <f t="shared" si="5"/>
        <v>1209</v>
      </c>
    </row>
    <row r="276" spans="1:8" x14ac:dyDescent="0.25">
      <c r="A276" s="53">
        <v>44621</v>
      </c>
      <c r="B276" s="56" t="s">
        <v>67</v>
      </c>
      <c r="C276" s="54">
        <v>17</v>
      </c>
      <c r="D276" s="10">
        <v>63</v>
      </c>
      <c r="E276" s="10">
        <v>73</v>
      </c>
      <c r="F276" s="10">
        <v>1</v>
      </c>
      <c r="G276" s="10">
        <v>3</v>
      </c>
      <c r="H276" s="54">
        <f t="shared" si="5"/>
        <v>157</v>
      </c>
    </row>
    <row r="277" spans="1:8" x14ac:dyDescent="0.25">
      <c r="A277" s="53">
        <v>44621</v>
      </c>
      <c r="B277" s="56" t="s">
        <v>86</v>
      </c>
      <c r="C277" s="54">
        <v>14</v>
      </c>
      <c r="D277" s="10">
        <v>43</v>
      </c>
      <c r="E277" s="10">
        <v>39</v>
      </c>
      <c r="F277" s="10">
        <v>1</v>
      </c>
      <c r="G277" s="10">
        <v>1</v>
      </c>
      <c r="H277" s="54">
        <f t="shared" si="5"/>
        <v>98</v>
      </c>
    </row>
    <row r="278" spans="1:8" x14ac:dyDescent="0.25">
      <c r="A278" s="53">
        <v>44621</v>
      </c>
      <c r="B278" s="56" t="s">
        <v>69</v>
      </c>
      <c r="C278" s="54">
        <v>66</v>
      </c>
      <c r="D278" s="10">
        <v>141</v>
      </c>
      <c r="E278" s="10">
        <v>147</v>
      </c>
      <c r="F278" s="10">
        <v>76</v>
      </c>
      <c r="G278" s="10">
        <v>33</v>
      </c>
      <c r="H278" s="54">
        <f t="shared" si="5"/>
        <v>463</v>
      </c>
    </row>
    <row r="279" spans="1:8" x14ac:dyDescent="0.25">
      <c r="A279" s="53">
        <v>44621</v>
      </c>
      <c r="B279" s="56" t="s">
        <v>70</v>
      </c>
      <c r="C279" s="54">
        <v>4</v>
      </c>
      <c r="D279" s="10">
        <v>32</v>
      </c>
      <c r="E279" s="10">
        <v>30</v>
      </c>
      <c r="F279" s="10">
        <v>8</v>
      </c>
      <c r="G279" s="10">
        <v>6</v>
      </c>
      <c r="H279" s="54">
        <f t="shared" si="5"/>
        <v>80</v>
      </c>
    </row>
    <row r="280" spans="1:8" x14ac:dyDescent="0.25">
      <c r="A280" s="53">
        <v>44621</v>
      </c>
      <c r="B280" s="56" t="s">
        <v>71</v>
      </c>
      <c r="C280" s="54">
        <v>244</v>
      </c>
      <c r="D280" s="10">
        <v>0</v>
      </c>
      <c r="E280" s="10">
        <v>0</v>
      </c>
      <c r="F280" s="10">
        <v>0</v>
      </c>
      <c r="G280" s="10">
        <v>0</v>
      </c>
      <c r="H280" s="54">
        <f t="shared" si="5"/>
        <v>244</v>
      </c>
    </row>
    <row r="281" spans="1:8" x14ac:dyDescent="0.25">
      <c r="A281" s="53">
        <v>44621</v>
      </c>
      <c r="B281" s="56" t="s">
        <v>88</v>
      </c>
      <c r="C281" s="54">
        <v>61</v>
      </c>
      <c r="D281" s="10">
        <v>93</v>
      </c>
      <c r="E281" s="10">
        <v>389</v>
      </c>
      <c r="F281" s="10">
        <v>25</v>
      </c>
      <c r="G281" s="10">
        <v>3</v>
      </c>
      <c r="H281" s="54">
        <f t="shared" si="5"/>
        <v>571</v>
      </c>
    </row>
    <row r="282" spans="1:8" x14ac:dyDescent="0.25">
      <c r="A282" s="53">
        <v>44621</v>
      </c>
      <c r="B282" s="56" t="s">
        <v>89</v>
      </c>
      <c r="C282" s="54">
        <v>67</v>
      </c>
      <c r="D282" s="10">
        <v>118</v>
      </c>
      <c r="E282" s="10">
        <v>113</v>
      </c>
      <c r="F282" s="10">
        <v>90</v>
      </c>
      <c r="G282" s="10">
        <v>4</v>
      </c>
      <c r="H282" s="54">
        <f t="shared" si="5"/>
        <v>392</v>
      </c>
    </row>
    <row r="283" spans="1:8" x14ac:dyDescent="0.25">
      <c r="A283" s="53">
        <v>44621</v>
      </c>
      <c r="B283" s="56" t="s">
        <v>14</v>
      </c>
      <c r="C283" s="54">
        <v>132</v>
      </c>
      <c r="D283" s="10">
        <v>206</v>
      </c>
      <c r="E283" s="10">
        <v>192</v>
      </c>
      <c r="F283" s="10">
        <v>16</v>
      </c>
      <c r="G283" s="10">
        <v>2</v>
      </c>
      <c r="H283" s="54">
        <f t="shared" si="5"/>
        <v>548</v>
      </c>
    </row>
    <row r="284" spans="1:8" x14ac:dyDescent="0.25">
      <c r="A284" s="53">
        <v>44621</v>
      </c>
      <c r="B284" s="56" t="s">
        <v>129</v>
      </c>
      <c r="C284" s="54">
        <v>3</v>
      </c>
      <c r="D284" s="10">
        <v>0</v>
      </c>
      <c r="E284" s="10">
        <v>0</v>
      </c>
      <c r="F284" s="10">
        <v>0</v>
      </c>
      <c r="G284" s="10">
        <v>0</v>
      </c>
      <c r="H284" s="54">
        <f t="shared" si="5"/>
        <v>3</v>
      </c>
    </row>
    <row r="285" spans="1:8" x14ac:dyDescent="0.25">
      <c r="A285" s="53">
        <v>44621</v>
      </c>
      <c r="B285" s="56" t="s">
        <v>94</v>
      </c>
      <c r="C285" s="54">
        <v>0</v>
      </c>
      <c r="D285" s="10">
        <v>0</v>
      </c>
      <c r="E285" s="10">
        <v>108</v>
      </c>
      <c r="F285" s="10">
        <v>0</v>
      </c>
      <c r="G285" s="10">
        <v>0</v>
      </c>
      <c r="H285" s="54">
        <f t="shared" si="5"/>
        <v>108</v>
      </c>
    </row>
    <row r="286" spans="1:8" x14ac:dyDescent="0.25">
      <c r="A286" s="53">
        <v>44621</v>
      </c>
      <c r="B286" s="56" t="s">
        <v>90</v>
      </c>
      <c r="C286" s="54">
        <v>0</v>
      </c>
      <c r="D286" s="10">
        <v>0</v>
      </c>
      <c r="E286" s="10">
        <v>20</v>
      </c>
      <c r="F286" s="10">
        <v>0</v>
      </c>
      <c r="G286" s="10">
        <v>0</v>
      </c>
      <c r="H286" s="54">
        <f t="shared" si="5"/>
        <v>20</v>
      </c>
    </row>
    <row r="287" spans="1:8" x14ac:dyDescent="0.25">
      <c r="A287" s="53">
        <v>44621</v>
      </c>
      <c r="B287" s="56" t="s">
        <v>91</v>
      </c>
      <c r="C287" s="54">
        <v>0</v>
      </c>
      <c r="D287" s="10">
        <v>0</v>
      </c>
      <c r="E287" s="10">
        <v>0</v>
      </c>
      <c r="F287" s="10">
        <v>0</v>
      </c>
      <c r="G287" s="10">
        <v>0</v>
      </c>
      <c r="H287" s="54">
        <f t="shared" si="5"/>
        <v>0</v>
      </c>
    </row>
    <row r="288" spans="1:8" x14ac:dyDescent="0.25">
      <c r="A288" s="53">
        <v>44621</v>
      </c>
      <c r="B288" s="56" t="s">
        <v>92</v>
      </c>
      <c r="C288" s="54">
        <v>0</v>
      </c>
      <c r="D288" s="10">
        <v>0</v>
      </c>
      <c r="E288" s="10">
        <v>1</v>
      </c>
      <c r="F288" s="10">
        <v>0</v>
      </c>
      <c r="G288" s="10">
        <v>3</v>
      </c>
      <c r="H288" s="54">
        <f t="shared" si="5"/>
        <v>4</v>
      </c>
    </row>
    <row r="289" spans="1:10" x14ac:dyDescent="0.25">
      <c r="A289" s="53">
        <v>44621</v>
      </c>
      <c r="B289" s="56" t="s">
        <v>95</v>
      </c>
      <c r="C289" s="54">
        <v>0</v>
      </c>
      <c r="D289" s="10">
        <v>0</v>
      </c>
      <c r="E289" s="10">
        <v>0</v>
      </c>
      <c r="F289" s="10">
        <v>0</v>
      </c>
      <c r="G289" s="10">
        <v>0</v>
      </c>
      <c r="H289" s="54">
        <f t="shared" si="5"/>
        <v>0</v>
      </c>
    </row>
    <row r="290" spans="1:10" x14ac:dyDescent="0.25">
      <c r="A290" s="53">
        <v>44621</v>
      </c>
      <c r="B290" s="56" t="s">
        <v>93</v>
      </c>
      <c r="C290" s="54">
        <v>0</v>
      </c>
      <c r="D290" s="10">
        <v>1</v>
      </c>
      <c r="E290" s="10">
        <v>0</v>
      </c>
      <c r="F290" s="10">
        <v>0</v>
      </c>
      <c r="G290" s="10">
        <v>0</v>
      </c>
      <c r="H290" s="54">
        <f t="shared" si="5"/>
        <v>1</v>
      </c>
    </row>
    <row r="291" spans="1:10" x14ac:dyDescent="0.25">
      <c r="A291" s="53">
        <v>44621</v>
      </c>
      <c r="B291" s="56" t="s">
        <v>134</v>
      </c>
      <c r="C291" s="54">
        <v>0</v>
      </c>
      <c r="D291" s="10">
        <v>139</v>
      </c>
      <c r="E291" s="10">
        <v>267</v>
      </c>
      <c r="F291" s="10">
        <v>47</v>
      </c>
      <c r="G291" s="10">
        <v>20</v>
      </c>
      <c r="H291" s="54">
        <f t="shared" si="5"/>
        <v>473</v>
      </c>
    </row>
    <row r="292" spans="1:10" x14ac:dyDescent="0.25">
      <c r="A292" s="53">
        <v>44621</v>
      </c>
      <c r="B292" s="56" t="s">
        <v>72</v>
      </c>
      <c r="C292" s="54"/>
      <c r="D292" s="10">
        <v>273</v>
      </c>
      <c r="E292" s="10">
        <v>228</v>
      </c>
      <c r="F292" s="10">
        <v>299</v>
      </c>
      <c r="G292" s="10">
        <v>140</v>
      </c>
      <c r="H292" s="54">
        <f t="shared" ref="H292:H323" si="6">SUM(C292:G292)</f>
        <v>940</v>
      </c>
    </row>
    <row r="293" spans="1:10" x14ac:dyDescent="0.25">
      <c r="A293" s="66">
        <v>44621</v>
      </c>
      <c r="B293" s="59" t="s">
        <v>73</v>
      </c>
      <c r="C293" s="164">
        <f>SUM(C274:C292)</f>
        <v>1154</v>
      </c>
      <c r="D293" s="65">
        <f>SUM(D274:D292)</f>
        <v>2101</v>
      </c>
      <c r="E293" s="65">
        <f>SUM(E274:E292)</f>
        <v>2841</v>
      </c>
      <c r="F293" s="65">
        <f>SUM(F274:F292)</f>
        <v>828</v>
      </c>
      <c r="G293" s="65">
        <f>SUM(G274:G292)</f>
        <v>318</v>
      </c>
      <c r="H293" s="65">
        <f t="shared" si="6"/>
        <v>7242</v>
      </c>
    </row>
    <row r="294" spans="1:10" s="163" customFormat="1" x14ac:dyDescent="0.25">
      <c r="A294" s="165"/>
      <c r="B294" s="166" t="s">
        <v>133</v>
      </c>
      <c r="C294" s="167">
        <f t="shared" ref="C294:H294" si="7">C253+C273+C293</f>
        <v>2876</v>
      </c>
      <c r="D294" s="167">
        <f t="shared" si="7"/>
        <v>5449</v>
      </c>
      <c r="E294" s="167">
        <f t="shared" si="7"/>
        <v>7621</v>
      </c>
      <c r="F294" s="167">
        <f t="shared" si="7"/>
        <v>2161</v>
      </c>
      <c r="G294" s="167">
        <f t="shared" si="7"/>
        <v>879</v>
      </c>
      <c r="H294" s="167">
        <f t="shared" si="7"/>
        <v>18986</v>
      </c>
    </row>
    <row r="295" spans="1:10" x14ac:dyDescent="0.25">
      <c r="A295" s="53">
        <v>44652</v>
      </c>
      <c r="B295" s="56" t="s">
        <v>87</v>
      </c>
      <c r="C295" s="54">
        <v>321</v>
      </c>
      <c r="D295" s="54">
        <v>691</v>
      </c>
      <c r="E295" s="54">
        <v>483</v>
      </c>
      <c r="F295" s="54">
        <v>71</v>
      </c>
      <c r="G295" s="54">
        <v>12</v>
      </c>
      <c r="H295" s="54">
        <f t="shared" ref="H295:H326" si="8">SUM(C295:G295)</f>
        <v>1578</v>
      </c>
    </row>
    <row r="296" spans="1:10" x14ac:dyDescent="0.25">
      <c r="A296" s="53">
        <v>44653</v>
      </c>
      <c r="B296" s="56" t="s">
        <v>68</v>
      </c>
      <c r="C296" s="54">
        <v>123</v>
      </c>
      <c r="D296" s="10">
        <v>126</v>
      </c>
      <c r="E296" s="10">
        <v>462</v>
      </c>
      <c r="F296" s="10">
        <v>139</v>
      </c>
      <c r="G296" s="10">
        <v>65</v>
      </c>
      <c r="H296" s="54">
        <f t="shared" si="8"/>
        <v>915</v>
      </c>
    </row>
    <row r="297" spans="1:10" x14ac:dyDescent="0.25">
      <c r="A297" s="53">
        <v>44654</v>
      </c>
      <c r="B297" s="56" t="s">
        <v>67</v>
      </c>
      <c r="C297" s="54">
        <v>3</v>
      </c>
      <c r="D297" s="10">
        <v>49</v>
      </c>
      <c r="E297" s="10">
        <v>70</v>
      </c>
      <c r="F297" s="10">
        <v>1</v>
      </c>
      <c r="G297" s="10">
        <v>7</v>
      </c>
      <c r="H297" s="54">
        <f t="shared" si="8"/>
        <v>130</v>
      </c>
    </row>
    <row r="298" spans="1:10" x14ac:dyDescent="0.25">
      <c r="A298" s="53">
        <v>44655</v>
      </c>
      <c r="B298" s="56" t="s">
        <v>86</v>
      </c>
      <c r="C298" s="54">
        <v>11</v>
      </c>
      <c r="D298" s="10">
        <v>55</v>
      </c>
      <c r="E298" s="10">
        <v>69</v>
      </c>
      <c r="F298" s="10">
        <v>2</v>
      </c>
      <c r="G298" s="10">
        <v>0</v>
      </c>
      <c r="H298" s="54">
        <f t="shared" si="8"/>
        <v>137</v>
      </c>
    </row>
    <row r="299" spans="1:10" x14ac:dyDescent="0.25">
      <c r="A299" s="53">
        <v>44656</v>
      </c>
      <c r="B299" s="56" t="s">
        <v>69</v>
      </c>
      <c r="C299" s="54">
        <v>109</v>
      </c>
      <c r="D299" s="10">
        <v>91</v>
      </c>
      <c r="E299" s="10">
        <v>110</v>
      </c>
      <c r="F299" s="10">
        <v>31</v>
      </c>
      <c r="G299" s="10">
        <v>20</v>
      </c>
      <c r="H299" s="54">
        <f t="shared" si="8"/>
        <v>361</v>
      </c>
    </row>
    <row r="300" spans="1:10" x14ac:dyDescent="0.25">
      <c r="A300" s="53">
        <v>44657</v>
      </c>
      <c r="B300" s="56" t="s">
        <v>70</v>
      </c>
      <c r="C300" s="54">
        <v>0</v>
      </c>
      <c r="D300" s="10">
        <v>6</v>
      </c>
      <c r="E300" s="10">
        <v>23</v>
      </c>
      <c r="F300" s="10">
        <v>3</v>
      </c>
      <c r="G300" s="10">
        <v>1</v>
      </c>
      <c r="H300" s="54">
        <f t="shared" si="8"/>
        <v>33</v>
      </c>
    </row>
    <row r="301" spans="1:10" x14ac:dyDescent="0.25">
      <c r="A301" s="53">
        <v>44658</v>
      </c>
      <c r="B301" s="56" t="s">
        <v>71</v>
      </c>
      <c r="C301" s="54">
        <v>207</v>
      </c>
      <c r="D301" s="10">
        <v>1</v>
      </c>
      <c r="E301" s="10">
        <v>0</v>
      </c>
      <c r="F301" s="10">
        <v>0</v>
      </c>
      <c r="G301" s="10">
        <v>0</v>
      </c>
      <c r="H301" s="54">
        <f t="shared" si="8"/>
        <v>208</v>
      </c>
    </row>
    <row r="302" spans="1:10" x14ac:dyDescent="0.25">
      <c r="A302" s="53">
        <v>44659</v>
      </c>
      <c r="B302" s="56" t="s">
        <v>88</v>
      </c>
      <c r="C302" s="54">
        <v>69</v>
      </c>
      <c r="D302" s="10">
        <v>42</v>
      </c>
      <c r="E302" s="10">
        <v>302</v>
      </c>
      <c r="F302" s="10">
        <v>23</v>
      </c>
      <c r="G302" s="10">
        <v>3</v>
      </c>
      <c r="H302" s="54">
        <f t="shared" si="8"/>
        <v>439</v>
      </c>
    </row>
    <row r="303" spans="1:10" x14ac:dyDescent="0.25">
      <c r="A303" s="53">
        <v>44660</v>
      </c>
      <c r="B303" s="56" t="s">
        <v>89</v>
      </c>
      <c r="C303" s="54">
        <v>51</v>
      </c>
      <c r="D303" s="10">
        <v>93</v>
      </c>
      <c r="E303" s="10">
        <v>76</v>
      </c>
      <c r="F303" s="10">
        <v>47</v>
      </c>
      <c r="G303" s="10">
        <v>2</v>
      </c>
      <c r="H303" s="54">
        <f t="shared" si="8"/>
        <v>269</v>
      </c>
    </row>
    <row r="304" spans="1:10" x14ac:dyDescent="0.25">
      <c r="A304" s="53">
        <v>44661</v>
      </c>
      <c r="B304" s="56" t="s">
        <v>14</v>
      </c>
      <c r="C304" s="54">
        <v>107</v>
      </c>
      <c r="D304" s="10">
        <v>145</v>
      </c>
      <c r="E304" s="10">
        <v>111</v>
      </c>
      <c r="F304" s="10">
        <v>11</v>
      </c>
      <c r="G304" s="10">
        <v>3</v>
      </c>
      <c r="H304" s="54">
        <f t="shared" si="8"/>
        <v>377</v>
      </c>
      <c r="J304" s="168"/>
    </row>
    <row r="305" spans="1:10" x14ac:dyDescent="0.25">
      <c r="A305" s="53">
        <v>44662</v>
      </c>
      <c r="B305" s="56" t="s">
        <v>129</v>
      </c>
      <c r="C305" s="54">
        <v>2</v>
      </c>
      <c r="D305" s="10">
        <v>74</v>
      </c>
      <c r="E305" s="10">
        <v>90</v>
      </c>
      <c r="F305" s="10">
        <v>142</v>
      </c>
      <c r="G305" s="10">
        <v>7</v>
      </c>
      <c r="H305" s="54">
        <f t="shared" si="8"/>
        <v>315</v>
      </c>
      <c r="J305" s="169"/>
    </row>
    <row r="306" spans="1:10" x14ac:dyDescent="0.25">
      <c r="A306" s="53">
        <v>44663</v>
      </c>
      <c r="B306" s="56" t="s">
        <v>94</v>
      </c>
      <c r="C306" s="54">
        <v>0</v>
      </c>
      <c r="D306" s="10">
        <v>0</v>
      </c>
      <c r="E306" s="10">
        <v>117</v>
      </c>
      <c r="F306" s="10">
        <v>0</v>
      </c>
      <c r="G306" s="10">
        <v>0</v>
      </c>
      <c r="H306" s="54">
        <f t="shared" si="8"/>
        <v>117</v>
      </c>
    </row>
    <row r="307" spans="1:10" x14ac:dyDescent="0.25">
      <c r="A307" s="53">
        <v>44664</v>
      </c>
      <c r="B307" s="56" t="s">
        <v>90</v>
      </c>
      <c r="C307" s="54">
        <v>0</v>
      </c>
      <c r="D307" s="10">
        <v>0</v>
      </c>
      <c r="E307" s="10">
        <v>17</v>
      </c>
      <c r="F307" s="10">
        <v>0</v>
      </c>
      <c r="G307" s="10">
        <v>0</v>
      </c>
      <c r="H307" s="54">
        <f t="shared" si="8"/>
        <v>17</v>
      </c>
    </row>
    <row r="308" spans="1:10" x14ac:dyDescent="0.25">
      <c r="A308" s="53">
        <v>44665</v>
      </c>
      <c r="B308" s="56" t="s">
        <v>91</v>
      </c>
      <c r="C308" s="54">
        <v>0</v>
      </c>
      <c r="D308" s="10">
        <v>0</v>
      </c>
      <c r="E308" s="10">
        <v>1</v>
      </c>
      <c r="F308" s="10">
        <v>0</v>
      </c>
      <c r="G308" s="10">
        <v>0</v>
      </c>
      <c r="H308" s="54">
        <f t="shared" si="8"/>
        <v>1</v>
      </c>
    </row>
    <row r="309" spans="1:10" x14ac:dyDescent="0.25">
      <c r="A309" s="53">
        <v>44666</v>
      </c>
      <c r="B309" s="56" t="s">
        <v>92</v>
      </c>
      <c r="C309" s="54">
        <v>0</v>
      </c>
      <c r="D309" s="10">
        <v>1</v>
      </c>
      <c r="E309" s="10">
        <v>3</v>
      </c>
      <c r="F309" s="10">
        <v>0</v>
      </c>
      <c r="G309" s="10">
        <v>2</v>
      </c>
      <c r="H309" s="54">
        <f t="shared" si="8"/>
        <v>6</v>
      </c>
    </row>
    <row r="310" spans="1:10" x14ac:dyDescent="0.25">
      <c r="A310" s="53">
        <v>44667</v>
      </c>
      <c r="B310" s="56" t="s">
        <v>95</v>
      </c>
      <c r="C310" s="54">
        <v>0</v>
      </c>
      <c r="D310" s="10">
        <v>114</v>
      </c>
      <c r="E310" s="10">
        <v>68</v>
      </c>
      <c r="F310" s="10">
        <v>0</v>
      </c>
      <c r="G310" s="10">
        <v>1</v>
      </c>
      <c r="H310" s="54">
        <f t="shared" si="8"/>
        <v>183</v>
      </c>
    </row>
    <row r="311" spans="1:10" x14ac:dyDescent="0.25">
      <c r="A311" s="53">
        <v>44668</v>
      </c>
      <c r="B311" s="56" t="s">
        <v>93</v>
      </c>
      <c r="C311" s="54">
        <v>0</v>
      </c>
      <c r="D311" s="10">
        <v>0</v>
      </c>
      <c r="E311" s="10">
        <v>1</v>
      </c>
      <c r="F311" s="10">
        <v>0</v>
      </c>
      <c r="G311" s="10">
        <v>0</v>
      </c>
      <c r="H311" s="54">
        <f t="shared" si="8"/>
        <v>1</v>
      </c>
    </row>
    <row r="312" spans="1:10" x14ac:dyDescent="0.25">
      <c r="A312" s="53">
        <v>44669</v>
      </c>
      <c r="B312" s="56" t="s">
        <v>134</v>
      </c>
      <c r="C312" s="54">
        <v>0</v>
      </c>
      <c r="D312" s="10">
        <v>62</v>
      </c>
      <c r="E312" s="10">
        <v>140</v>
      </c>
      <c r="F312" s="10">
        <v>16</v>
      </c>
      <c r="G312" s="10">
        <v>5</v>
      </c>
      <c r="H312" s="54">
        <f t="shared" si="8"/>
        <v>223</v>
      </c>
    </row>
    <row r="313" spans="1:10" x14ac:dyDescent="0.25">
      <c r="A313" s="53">
        <v>44670</v>
      </c>
      <c r="B313" s="56" t="s">
        <v>72</v>
      </c>
      <c r="C313" s="54"/>
      <c r="D313" s="10">
        <v>52</v>
      </c>
      <c r="E313" s="10">
        <v>115</v>
      </c>
      <c r="F313" s="10">
        <v>12</v>
      </c>
      <c r="G313" s="10">
        <v>89</v>
      </c>
      <c r="H313" s="54">
        <f t="shared" si="8"/>
        <v>268</v>
      </c>
    </row>
    <row r="314" spans="1:10" x14ac:dyDescent="0.25">
      <c r="A314" s="61">
        <v>44671</v>
      </c>
      <c r="B314" s="59" t="s">
        <v>73</v>
      </c>
      <c r="C314" s="164">
        <f>SUM(C295:C313)</f>
        <v>1003</v>
      </c>
      <c r="D314" s="65">
        <f>SUM(D295:D313)</f>
        <v>1602</v>
      </c>
      <c r="E314" s="65">
        <f>SUM(E295:E313)</f>
        <v>2258</v>
      </c>
      <c r="F314" s="65">
        <f>SUM(F295:F313)</f>
        <v>498</v>
      </c>
      <c r="G314" s="65">
        <f>SUM(G295:G313)</f>
        <v>217</v>
      </c>
      <c r="H314" s="65">
        <f t="shared" si="8"/>
        <v>5578</v>
      </c>
    </row>
    <row r="315" spans="1:10" x14ac:dyDescent="0.25">
      <c r="A315" s="53">
        <v>44682</v>
      </c>
      <c r="B315" s="56" t="s">
        <v>87</v>
      </c>
      <c r="C315" s="54">
        <v>344</v>
      </c>
      <c r="D315" s="54">
        <v>694</v>
      </c>
      <c r="E315" s="54">
        <v>617</v>
      </c>
      <c r="F315" s="54">
        <v>68</v>
      </c>
      <c r="G315" s="54">
        <v>33</v>
      </c>
      <c r="H315" s="54">
        <f t="shared" si="8"/>
        <v>1756</v>
      </c>
    </row>
    <row r="316" spans="1:10" x14ac:dyDescent="0.25">
      <c r="A316" s="53">
        <v>44683</v>
      </c>
      <c r="B316" s="56" t="s">
        <v>68</v>
      </c>
      <c r="C316" s="54">
        <v>271</v>
      </c>
      <c r="D316" s="10">
        <v>184</v>
      </c>
      <c r="E316" s="10">
        <v>497</v>
      </c>
      <c r="F316" s="10">
        <v>186</v>
      </c>
      <c r="G316" s="10">
        <v>92</v>
      </c>
      <c r="H316" s="54">
        <f t="shared" si="8"/>
        <v>1230</v>
      </c>
    </row>
    <row r="317" spans="1:10" x14ac:dyDescent="0.25">
      <c r="A317" s="53">
        <v>44684</v>
      </c>
      <c r="B317" s="56" t="s">
        <v>67</v>
      </c>
      <c r="C317" s="54">
        <v>6</v>
      </c>
      <c r="D317" s="10">
        <v>69</v>
      </c>
      <c r="E317" s="10">
        <v>152</v>
      </c>
      <c r="F317" s="10">
        <v>6</v>
      </c>
      <c r="G317" s="10">
        <v>1</v>
      </c>
      <c r="H317" s="54">
        <f t="shared" si="8"/>
        <v>234</v>
      </c>
    </row>
    <row r="318" spans="1:10" x14ac:dyDescent="0.25">
      <c r="A318" s="53">
        <v>44685</v>
      </c>
      <c r="B318" s="56" t="s">
        <v>86</v>
      </c>
      <c r="C318" s="54">
        <v>20</v>
      </c>
      <c r="D318" s="10">
        <v>49</v>
      </c>
      <c r="E318" s="10">
        <v>68</v>
      </c>
      <c r="F318" s="10">
        <v>1</v>
      </c>
      <c r="G318" s="10">
        <v>2</v>
      </c>
      <c r="H318" s="54">
        <f t="shared" si="8"/>
        <v>140</v>
      </c>
    </row>
    <row r="319" spans="1:10" x14ac:dyDescent="0.25">
      <c r="A319" s="53">
        <v>44686</v>
      </c>
      <c r="B319" s="56" t="s">
        <v>69</v>
      </c>
      <c r="C319" s="54">
        <v>107</v>
      </c>
      <c r="D319" s="10">
        <v>12</v>
      </c>
      <c r="E319" s="10">
        <v>338</v>
      </c>
      <c r="F319" s="10">
        <v>72</v>
      </c>
      <c r="G319" s="10">
        <v>17</v>
      </c>
      <c r="H319" s="54">
        <f t="shared" si="8"/>
        <v>546</v>
      </c>
    </row>
    <row r="320" spans="1:10" x14ac:dyDescent="0.25">
      <c r="A320" s="53">
        <v>44687</v>
      </c>
      <c r="B320" s="56" t="s">
        <v>70</v>
      </c>
      <c r="C320" s="54">
        <v>6</v>
      </c>
      <c r="D320" s="10">
        <v>124</v>
      </c>
      <c r="E320" s="10">
        <v>24</v>
      </c>
      <c r="F320" s="10">
        <v>2</v>
      </c>
      <c r="G320" s="10">
        <v>1</v>
      </c>
      <c r="H320" s="54">
        <f t="shared" si="8"/>
        <v>157</v>
      </c>
    </row>
    <row r="321" spans="1:10" x14ac:dyDescent="0.25">
      <c r="A321" s="53">
        <v>44688</v>
      </c>
      <c r="B321" s="56" t="s">
        <v>71</v>
      </c>
      <c r="C321" s="54">
        <v>267</v>
      </c>
      <c r="D321" s="10">
        <v>7</v>
      </c>
      <c r="E321" s="10">
        <v>0</v>
      </c>
      <c r="F321" s="10">
        <v>0</v>
      </c>
      <c r="G321" s="10">
        <v>0</v>
      </c>
      <c r="H321" s="54">
        <f t="shared" si="8"/>
        <v>274</v>
      </c>
    </row>
    <row r="322" spans="1:10" x14ac:dyDescent="0.25">
      <c r="A322" s="53">
        <v>44689</v>
      </c>
      <c r="B322" s="56" t="s">
        <v>88</v>
      </c>
      <c r="C322" s="54">
        <v>71</v>
      </c>
      <c r="D322" s="10">
        <v>36</v>
      </c>
      <c r="E322" s="10">
        <v>339</v>
      </c>
      <c r="F322" s="10">
        <v>26</v>
      </c>
      <c r="G322" s="10">
        <v>2</v>
      </c>
      <c r="H322" s="54">
        <f t="shared" si="8"/>
        <v>474</v>
      </c>
    </row>
    <row r="323" spans="1:10" x14ac:dyDescent="0.25">
      <c r="A323" s="53">
        <v>44690</v>
      </c>
      <c r="B323" s="56" t="s">
        <v>89</v>
      </c>
      <c r="C323" s="54">
        <v>51</v>
      </c>
      <c r="D323" s="10">
        <v>134</v>
      </c>
      <c r="E323" s="10">
        <v>101</v>
      </c>
      <c r="F323" s="10">
        <v>40</v>
      </c>
      <c r="G323" s="10">
        <v>5</v>
      </c>
      <c r="H323" s="54">
        <f t="shared" si="8"/>
        <v>331</v>
      </c>
    </row>
    <row r="324" spans="1:10" x14ac:dyDescent="0.25">
      <c r="A324" s="53">
        <v>44691</v>
      </c>
      <c r="B324" s="56" t="s">
        <v>14</v>
      </c>
      <c r="C324" s="54">
        <v>104</v>
      </c>
      <c r="D324" s="10">
        <v>122</v>
      </c>
      <c r="E324" s="10">
        <v>150</v>
      </c>
      <c r="F324" s="10">
        <v>13</v>
      </c>
      <c r="G324" s="10">
        <v>0</v>
      </c>
      <c r="H324" s="54">
        <f t="shared" si="8"/>
        <v>389</v>
      </c>
      <c r="J324" s="168"/>
    </row>
    <row r="325" spans="1:10" x14ac:dyDescent="0.25">
      <c r="A325" s="53">
        <v>44692</v>
      </c>
      <c r="B325" s="56" t="s">
        <v>129</v>
      </c>
      <c r="C325" s="54">
        <v>17</v>
      </c>
      <c r="D325" s="10">
        <v>74</v>
      </c>
      <c r="E325" s="10">
        <v>197</v>
      </c>
      <c r="F325" s="10">
        <v>212</v>
      </c>
      <c r="G325" s="10">
        <v>26</v>
      </c>
      <c r="H325" s="54">
        <f t="shared" si="8"/>
        <v>526</v>
      </c>
      <c r="J325" s="169"/>
    </row>
    <row r="326" spans="1:10" x14ac:dyDescent="0.25">
      <c r="A326" s="53">
        <v>44693</v>
      </c>
      <c r="B326" s="56" t="s">
        <v>94</v>
      </c>
      <c r="C326" s="54">
        <v>0</v>
      </c>
      <c r="D326" s="10">
        <v>0</v>
      </c>
      <c r="E326" s="10">
        <v>113</v>
      </c>
      <c r="F326" s="10"/>
      <c r="G326" s="10">
        <v>0</v>
      </c>
      <c r="H326" s="54">
        <f t="shared" si="8"/>
        <v>113</v>
      </c>
    </row>
    <row r="327" spans="1:10" x14ac:dyDescent="0.25">
      <c r="A327" s="53">
        <v>44694</v>
      </c>
      <c r="B327" s="56" t="s">
        <v>90</v>
      </c>
      <c r="C327" s="54">
        <v>0</v>
      </c>
      <c r="D327" s="10">
        <v>0</v>
      </c>
      <c r="E327" s="10">
        <v>4</v>
      </c>
      <c r="F327" s="10"/>
      <c r="G327" s="10">
        <v>0</v>
      </c>
      <c r="H327" s="54">
        <f t="shared" ref="H327:H358" si="9">SUM(C327:G327)</f>
        <v>4</v>
      </c>
    </row>
    <row r="328" spans="1:10" x14ac:dyDescent="0.25">
      <c r="A328" s="53">
        <v>44695</v>
      </c>
      <c r="B328" s="56" t="s">
        <v>91</v>
      </c>
      <c r="C328" s="54">
        <v>0</v>
      </c>
      <c r="D328" s="10">
        <v>0</v>
      </c>
      <c r="E328" s="10">
        <v>0</v>
      </c>
      <c r="F328" s="10"/>
      <c r="G328" s="10">
        <v>0</v>
      </c>
      <c r="H328" s="54">
        <f t="shared" si="9"/>
        <v>0</v>
      </c>
    </row>
    <row r="329" spans="1:10" x14ac:dyDescent="0.25">
      <c r="A329" s="53">
        <v>44696</v>
      </c>
      <c r="B329" s="56" t="s">
        <v>92</v>
      </c>
      <c r="C329" s="54">
        <v>0</v>
      </c>
      <c r="D329" s="10">
        <v>1</v>
      </c>
      <c r="E329" s="10">
        <v>1</v>
      </c>
      <c r="F329" s="10"/>
      <c r="G329" s="10">
        <v>1</v>
      </c>
      <c r="H329" s="54">
        <f t="shared" si="9"/>
        <v>3</v>
      </c>
    </row>
    <row r="330" spans="1:10" x14ac:dyDescent="0.25">
      <c r="A330" s="53">
        <v>44697</v>
      </c>
      <c r="B330" s="56" t="s">
        <v>95</v>
      </c>
      <c r="C330" s="54">
        <v>0</v>
      </c>
      <c r="D330" s="10">
        <v>199</v>
      </c>
      <c r="E330" s="10">
        <v>105</v>
      </c>
      <c r="F330" s="10"/>
      <c r="G330" s="10">
        <v>0</v>
      </c>
      <c r="H330" s="54">
        <f t="shared" si="9"/>
        <v>304</v>
      </c>
    </row>
    <row r="331" spans="1:10" x14ac:dyDescent="0.25">
      <c r="A331" s="53">
        <v>44698</v>
      </c>
      <c r="B331" s="56" t="s">
        <v>93</v>
      </c>
      <c r="C331" s="54">
        <v>2</v>
      </c>
      <c r="D331" s="10">
        <v>0</v>
      </c>
      <c r="E331" s="10">
        <v>3</v>
      </c>
      <c r="F331" s="10">
        <v>1</v>
      </c>
      <c r="G331" s="10">
        <v>0</v>
      </c>
      <c r="H331" s="54">
        <f t="shared" si="9"/>
        <v>6</v>
      </c>
    </row>
    <row r="332" spans="1:10" x14ac:dyDescent="0.25">
      <c r="A332" s="53">
        <v>44699</v>
      </c>
      <c r="B332" s="56" t="s">
        <v>134</v>
      </c>
      <c r="C332" s="54">
        <v>0</v>
      </c>
      <c r="D332" s="10">
        <v>41</v>
      </c>
      <c r="E332" s="10">
        <v>73</v>
      </c>
      <c r="F332" s="10">
        <v>11</v>
      </c>
      <c r="G332" s="10">
        <v>3</v>
      </c>
      <c r="H332" s="54">
        <f t="shared" si="9"/>
        <v>128</v>
      </c>
    </row>
    <row r="333" spans="1:10" x14ac:dyDescent="0.25">
      <c r="A333" s="53">
        <v>44700</v>
      </c>
      <c r="B333" s="56" t="s">
        <v>72</v>
      </c>
      <c r="C333" s="54"/>
      <c r="D333" s="10"/>
      <c r="E333" s="10">
        <v>154</v>
      </c>
      <c r="F333" s="10">
        <v>3</v>
      </c>
      <c r="G333" s="10">
        <v>176</v>
      </c>
      <c r="H333" s="54">
        <f t="shared" si="9"/>
        <v>333</v>
      </c>
    </row>
    <row r="334" spans="1:10" x14ac:dyDescent="0.25">
      <c r="A334" s="61">
        <v>44701</v>
      </c>
      <c r="B334" s="59" t="s">
        <v>73</v>
      </c>
      <c r="C334" s="164">
        <f>SUM(C315:C333)</f>
        <v>1266</v>
      </c>
      <c r="D334" s="65">
        <f>SUM(D315:D333)</f>
        <v>1746</v>
      </c>
      <c r="E334" s="65">
        <f>SUM(E315:E333)</f>
        <v>2936</v>
      </c>
      <c r="F334" s="65">
        <f>SUM(F315:F333)</f>
        <v>641</v>
      </c>
      <c r="G334" s="65">
        <f>SUM(G315:G333)</f>
        <v>359</v>
      </c>
      <c r="H334" s="65">
        <f t="shared" si="9"/>
        <v>6948</v>
      </c>
    </row>
    <row r="335" spans="1:10" x14ac:dyDescent="0.25">
      <c r="A335" s="53">
        <v>44713</v>
      </c>
      <c r="B335" s="56" t="s">
        <v>87</v>
      </c>
      <c r="C335" s="54">
        <v>353</v>
      </c>
      <c r="D335" s="54">
        <v>741</v>
      </c>
      <c r="E335" s="54">
        <v>752</v>
      </c>
      <c r="F335" s="54">
        <v>77</v>
      </c>
      <c r="G335" s="54">
        <v>25</v>
      </c>
      <c r="H335" s="54">
        <f t="shared" si="9"/>
        <v>1948</v>
      </c>
    </row>
    <row r="336" spans="1:10" x14ac:dyDescent="0.25">
      <c r="A336" s="53">
        <v>44714</v>
      </c>
      <c r="B336" s="56" t="s">
        <v>68</v>
      </c>
      <c r="C336" s="54">
        <v>172</v>
      </c>
      <c r="D336" s="10">
        <v>168</v>
      </c>
      <c r="E336" s="10">
        <v>509</v>
      </c>
      <c r="F336" s="10">
        <v>273</v>
      </c>
      <c r="G336" s="10">
        <v>138</v>
      </c>
      <c r="H336" s="54">
        <f t="shared" si="9"/>
        <v>1260</v>
      </c>
    </row>
    <row r="337" spans="1:8" x14ac:dyDescent="0.25">
      <c r="A337" s="53">
        <v>44715</v>
      </c>
      <c r="B337" s="56" t="s">
        <v>67</v>
      </c>
      <c r="C337" s="54">
        <v>3</v>
      </c>
      <c r="D337" s="10">
        <v>94</v>
      </c>
      <c r="E337" s="10">
        <v>142</v>
      </c>
      <c r="F337" s="10">
        <v>5</v>
      </c>
      <c r="G337" s="10">
        <v>5</v>
      </c>
      <c r="H337" s="54">
        <f t="shared" si="9"/>
        <v>249</v>
      </c>
    </row>
    <row r="338" spans="1:8" x14ac:dyDescent="0.25">
      <c r="A338" s="53">
        <v>44716</v>
      </c>
      <c r="B338" s="56" t="s">
        <v>86</v>
      </c>
      <c r="C338" s="54">
        <v>14</v>
      </c>
      <c r="D338" s="10">
        <v>35</v>
      </c>
      <c r="E338" s="10">
        <v>56</v>
      </c>
      <c r="F338" s="10">
        <v>1</v>
      </c>
      <c r="G338" s="10">
        <v>0</v>
      </c>
      <c r="H338" s="54">
        <f t="shared" si="9"/>
        <v>106</v>
      </c>
    </row>
    <row r="339" spans="1:8" x14ac:dyDescent="0.25">
      <c r="A339" s="53">
        <v>44717</v>
      </c>
      <c r="B339" s="56" t="s">
        <v>69</v>
      </c>
      <c r="C339" s="54">
        <v>181</v>
      </c>
      <c r="D339" s="10">
        <v>95</v>
      </c>
      <c r="E339" s="10">
        <v>222</v>
      </c>
      <c r="F339" s="10">
        <v>60</v>
      </c>
      <c r="G339" s="10">
        <v>38</v>
      </c>
      <c r="H339" s="54">
        <f t="shared" si="9"/>
        <v>596</v>
      </c>
    </row>
    <row r="340" spans="1:8" x14ac:dyDescent="0.25">
      <c r="A340" s="53">
        <v>44718</v>
      </c>
      <c r="B340" s="56" t="s">
        <v>70</v>
      </c>
      <c r="C340" s="54">
        <v>5</v>
      </c>
      <c r="D340" s="10">
        <v>22</v>
      </c>
      <c r="E340" s="10">
        <v>30</v>
      </c>
      <c r="F340" s="10">
        <v>2</v>
      </c>
      <c r="G340" s="10">
        <v>4</v>
      </c>
      <c r="H340" s="54">
        <f t="shared" si="9"/>
        <v>63</v>
      </c>
    </row>
    <row r="341" spans="1:8" x14ac:dyDescent="0.25">
      <c r="A341" s="53">
        <v>44719</v>
      </c>
      <c r="B341" s="56" t="s">
        <v>71</v>
      </c>
      <c r="C341" s="54">
        <v>217</v>
      </c>
      <c r="D341" s="10">
        <v>0</v>
      </c>
      <c r="E341" s="10">
        <v>0</v>
      </c>
      <c r="F341" s="10">
        <v>0</v>
      </c>
      <c r="G341" s="10">
        <v>0</v>
      </c>
      <c r="H341" s="54">
        <f t="shared" si="9"/>
        <v>217</v>
      </c>
    </row>
    <row r="342" spans="1:8" x14ac:dyDescent="0.25">
      <c r="A342" s="53">
        <v>44720</v>
      </c>
      <c r="B342" s="56" t="s">
        <v>88</v>
      </c>
      <c r="C342" s="54">
        <v>72</v>
      </c>
      <c r="D342" s="10">
        <v>37</v>
      </c>
      <c r="E342" s="10">
        <v>364</v>
      </c>
      <c r="F342" s="10">
        <v>30</v>
      </c>
      <c r="G342" s="10">
        <v>6</v>
      </c>
      <c r="H342" s="54">
        <f t="shared" si="9"/>
        <v>509</v>
      </c>
    </row>
    <row r="343" spans="1:8" x14ac:dyDescent="0.25">
      <c r="A343" s="53">
        <v>44721</v>
      </c>
      <c r="B343" s="56" t="s">
        <v>89</v>
      </c>
      <c r="C343" s="54">
        <v>54</v>
      </c>
      <c r="D343" s="10">
        <v>136</v>
      </c>
      <c r="E343" s="10">
        <v>129</v>
      </c>
      <c r="F343" s="10">
        <v>36</v>
      </c>
      <c r="G343" s="10">
        <v>2</v>
      </c>
      <c r="H343" s="54">
        <f t="shared" si="9"/>
        <v>357</v>
      </c>
    </row>
    <row r="344" spans="1:8" x14ac:dyDescent="0.25">
      <c r="A344" s="53">
        <v>44722</v>
      </c>
      <c r="B344" s="56" t="s">
        <v>14</v>
      </c>
      <c r="C344" s="54">
        <v>97</v>
      </c>
      <c r="D344" s="10">
        <v>82</v>
      </c>
      <c r="E344" s="10">
        <v>146</v>
      </c>
      <c r="F344" s="10">
        <v>9</v>
      </c>
      <c r="G344" s="10">
        <v>0</v>
      </c>
      <c r="H344" s="54">
        <f t="shared" si="9"/>
        <v>334</v>
      </c>
    </row>
    <row r="345" spans="1:8" x14ac:dyDescent="0.25">
      <c r="A345" s="53">
        <v>44723</v>
      </c>
      <c r="B345" s="56" t="s">
        <v>129</v>
      </c>
      <c r="C345" s="54">
        <v>6</v>
      </c>
      <c r="D345" s="10">
        <v>130</v>
      </c>
      <c r="E345" s="10">
        <v>327</v>
      </c>
      <c r="F345" s="10">
        <v>426</v>
      </c>
      <c r="G345" s="10">
        <v>76</v>
      </c>
      <c r="H345" s="54">
        <f t="shared" si="9"/>
        <v>965</v>
      </c>
    </row>
    <row r="346" spans="1:8" x14ac:dyDescent="0.25">
      <c r="A346" s="53">
        <v>44724</v>
      </c>
      <c r="B346" s="56" t="s">
        <v>94</v>
      </c>
      <c r="C346" s="54">
        <v>0</v>
      </c>
      <c r="D346" s="10">
        <v>0</v>
      </c>
      <c r="E346" s="10">
        <v>85</v>
      </c>
      <c r="F346" s="10">
        <v>0</v>
      </c>
      <c r="G346" s="10">
        <v>0</v>
      </c>
      <c r="H346" s="54">
        <f t="shared" si="9"/>
        <v>85</v>
      </c>
    </row>
    <row r="347" spans="1:8" x14ac:dyDescent="0.25">
      <c r="A347" s="53">
        <v>44725</v>
      </c>
      <c r="B347" s="56" t="s">
        <v>90</v>
      </c>
      <c r="C347" s="54">
        <v>0</v>
      </c>
      <c r="D347" s="10">
        <v>0</v>
      </c>
      <c r="E347" s="10">
        <v>5</v>
      </c>
      <c r="F347" s="10">
        <v>0</v>
      </c>
      <c r="G347" s="10">
        <v>0</v>
      </c>
      <c r="H347" s="54">
        <f t="shared" si="9"/>
        <v>5</v>
      </c>
    </row>
    <row r="348" spans="1:8" x14ac:dyDescent="0.25">
      <c r="A348" s="53">
        <v>44726</v>
      </c>
      <c r="B348" s="56" t="s">
        <v>91</v>
      </c>
      <c r="C348" s="54">
        <v>0</v>
      </c>
      <c r="D348" s="10">
        <v>0</v>
      </c>
      <c r="E348" s="10">
        <v>0</v>
      </c>
      <c r="F348" s="10">
        <v>0</v>
      </c>
      <c r="G348" s="10">
        <v>0</v>
      </c>
      <c r="H348" s="54">
        <f t="shared" si="9"/>
        <v>0</v>
      </c>
    </row>
    <row r="349" spans="1:8" x14ac:dyDescent="0.25">
      <c r="A349" s="53">
        <v>44727</v>
      </c>
      <c r="B349" s="56" t="s">
        <v>92</v>
      </c>
      <c r="C349" s="54">
        <v>0</v>
      </c>
      <c r="D349" s="10">
        <v>0</v>
      </c>
      <c r="E349" s="10">
        <v>1</v>
      </c>
      <c r="F349" s="10">
        <v>0</v>
      </c>
      <c r="G349" s="10">
        <v>6</v>
      </c>
      <c r="H349" s="54">
        <f t="shared" si="9"/>
        <v>7</v>
      </c>
    </row>
    <row r="350" spans="1:8" x14ac:dyDescent="0.25">
      <c r="A350" s="53">
        <v>44728</v>
      </c>
      <c r="B350" s="56" t="s">
        <v>95</v>
      </c>
      <c r="C350" s="54">
        <v>0</v>
      </c>
      <c r="D350" s="10">
        <v>234</v>
      </c>
      <c r="E350" s="10">
        <v>81</v>
      </c>
      <c r="F350" s="10">
        <v>0</v>
      </c>
      <c r="G350" s="10">
        <v>1</v>
      </c>
      <c r="H350" s="54">
        <f t="shared" si="9"/>
        <v>316</v>
      </c>
    </row>
    <row r="351" spans="1:8" x14ac:dyDescent="0.25">
      <c r="A351" s="53">
        <v>44729</v>
      </c>
      <c r="B351" s="56" t="s">
        <v>93</v>
      </c>
      <c r="C351" s="54">
        <v>0</v>
      </c>
      <c r="D351" s="10">
        <v>0</v>
      </c>
      <c r="E351" s="10">
        <v>2</v>
      </c>
      <c r="F351" s="10">
        <v>0</v>
      </c>
      <c r="G351" s="10">
        <v>0</v>
      </c>
      <c r="H351" s="54">
        <f t="shared" si="9"/>
        <v>2</v>
      </c>
    </row>
    <row r="352" spans="1:8" x14ac:dyDescent="0.25">
      <c r="A352" s="53">
        <v>44730</v>
      </c>
      <c r="B352" s="56" t="s">
        <v>134</v>
      </c>
      <c r="C352" s="54">
        <v>0</v>
      </c>
      <c r="D352" s="10">
        <v>29</v>
      </c>
      <c r="E352" s="10">
        <v>36</v>
      </c>
      <c r="F352" s="10">
        <v>2</v>
      </c>
      <c r="G352" s="10">
        <v>7</v>
      </c>
      <c r="H352" s="54">
        <f t="shared" si="9"/>
        <v>74</v>
      </c>
    </row>
    <row r="353" spans="1:8" x14ac:dyDescent="0.25">
      <c r="A353" s="53">
        <v>44731</v>
      </c>
      <c r="B353" s="56" t="s">
        <v>72</v>
      </c>
      <c r="C353" s="54">
        <v>21</v>
      </c>
      <c r="D353" s="10">
        <v>0</v>
      </c>
      <c r="E353" s="10">
        <v>0</v>
      </c>
      <c r="F353" s="10">
        <v>0</v>
      </c>
      <c r="G353" s="10">
        <v>111</v>
      </c>
      <c r="H353" s="54">
        <f t="shared" si="9"/>
        <v>132</v>
      </c>
    </row>
    <row r="354" spans="1:8" x14ac:dyDescent="0.25">
      <c r="A354" s="61">
        <v>44732</v>
      </c>
      <c r="B354" s="59" t="s">
        <v>73</v>
      </c>
      <c r="C354" s="164">
        <f>SUM(C335:C353)</f>
        <v>1195</v>
      </c>
      <c r="D354" s="65">
        <f>SUM(D335:D353)</f>
        <v>1803</v>
      </c>
      <c r="E354" s="65">
        <f>SUM(E335:E353)</f>
        <v>2887</v>
      </c>
      <c r="F354" s="65">
        <f>SUM(F335:F353)</f>
        <v>921</v>
      </c>
      <c r="G354" s="65">
        <f>SUM(G335:G353)</f>
        <v>419</v>
      </c>
      <c r="H354" s="65">
        <f t="shared" si="9"/>
        <v>7225</v>
      </c>
    </row>
    <row r="355" spans="1:8" s="163" customFormat="1" x14ac:dyDescent="0.25">
      <c r="A355" s="165"/>
      <c r="B355" s="166" t="s">
        <v>133</v>
      </c>
      <c r="C355" s="167">
        <f t="shared" ref="C355:H355" si="10">C314+C334+C354</f>
        <v>3464</v>
      </c>
      <c r="D355" s="167">
        <f t="shared" si="10"/>
        <v>5151</v>
      </c>
      <c r="E355" s="167">
        <f t="shared" si="10"/>
        <v>8081</v>
      </c>
      <c r="F355" s="167">
        <f t="shared" si="10"/>
        <v>2060</v>
      </c>
      <c r="G355" s="167">
        <f t="shared" si="10"/>
        <v>995</v>
      </c>
      <c r="H355" s="167">
        <f t="shared" si="10"/>
        <v>19751</v>
      </c>
    </row>
    <row r="359" spans="1:8" x14ac:dyDescent="0.25">
      <c r="A359" s="168" t="s">
        <v>61</v>
      </c>
    </row>
    <row r="360" spans="1:8" x14ac:dyDescent="0.25">
      <c r="A360" s="169" t="s">
        <v>62</v>
      </c>
    </row>
  </sheetData>
  <sheetProtection algorithmName="SHA-512" hashValue="xeJdqX8t7b8M0V4fqYLWlD2YvW4T58wawv8UoTRkwF87kVkVFBQDUYdFEmhlxJreL13d+L7KJJAM7aqEVSo4qQ==" saltValue="uC++UbohfGUKdm/E1blBqw==" spinCount="100000" sheet="1" objects="1" scenarios="1"/>
  <mergeCells count="1">
    <mergeCell ref="B1:H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54814-FBF8-442D-AAA1-8C36D77AE0F4}">
  <dimension ref="A1:I47"/>
  <sheetViews>
    <sheetView showGridLines="0" zoomScale="85" zoomScaleNormal="85" workbookViewId="0">
      <selection activeCell="B15" sqref="B15"/>
    </sheetView>
  </sheetViews>
  <sheetFormatPr baseColWidth="10" defaultColWidth="9.140625" defaultRowHeight="15.75" x14ac:dyDescent="0.25"/>
  <cols>
    <col min="1" max="1" width="21.7109375" style="138" bestFit="1" customWidth="1"/>
    <col min="2" max="2" width="17.140625" style="138" bestFit="1" customWidth="1"/>
    <col min="3" max="3" width="18" style="138" customWidth="1"/>
    <col min="4" max="4" width="19" style="138" customWidth="1"/>
    <col min="5" max="5" width="15.42578125" style="138" bestFit="1" customWidth="1"/>
    <col min="6" max="6" width="11.140625" style="138" bestFit="1" customWidth="1"/>
    <col min="7" max="7" width="15.5703125" style="138" customWidth="1"/>
    <col min="8" max="8" width="14.7109375" style="138" customWidth="1"/>
    <col min="9" max="9" width="12.140625" style="138" customWidth="1"/>
    <col min="10" max="16384" width="9.140625" style="138"/>
  </cols>
  <sheetData>
    <row r="1" spans="1:9" ht="30" customHeight="1" x14ac:dyDescent="0.25">
      <c r="A1" s="137"/>
      <c r="B1" s="192" t="s">
        <v>78</v>
      </c>
      <c r="C1" s="192"/>
      <c r="D1" s="192"/>
      <c r="E1" s="192"/>
      <c r="F1" s="192"/>
      <c r="G1" s="192"/>
      <c r="H1" s="192"/>
      <c r="I1" s="193"/>
    </row>
    <row r="2" spans="1:9" s="140" customFormat="1" ht="30" customHeight="1" x14ac:dyDescent="0.25">
      <c r="A2" s="139" t="s">
        <v>0</v>
      </c>
      <c r="B2" s="139" t="s">
        <v>79</v>
      </c>
      <c r="C2" s="139" t="s">
        <v>57</v>
      </c>
      <c r="D2" s="139" t="s">
        <v>74</v>
      </c>
      <c r="E2" s="139" t="s">
        <v>59</v>
      </c>
      <c r="F2" s="139" t="s">
        <v>60</v>
      </c>
      <c r="G2" s="139" t="s">
        <v>66</v>
      </c>
      <c r="H2" s="139" t="s">
        <v>80</v>
      </c>
      <c r="I2" s="139" t="s">
        <v>81</v>
      </c>
    </row>
    <row r="3" spans="1:9" x14ac:dyDescent="0.25">
      <c r="A3" s="69">
        <v>44197</v>
      </c>
      <c r="B3" s="70" t="s">
        <v>82</v>
      </c>
      <c r="C3" s="71">
        <v>0.71</v>
      </c>
      <c r="D3" s="71">
        <v>0.67</v>
      </c>
      <c r="E3" s="71">
        <v>0.79</v>
      </c>
      <c r="F3" s="71">
        <v>0.7</v>
      </c>
      <c r="G3" s="71"/>
      <c r="H3" s="71">
        <v>0.71</v>
      </c>
      <c r="I3" s="72">
        <v>0.8</v>
      </c>
    </row>
    <row r="4" spans="1:9" x14ac:dyDescent="0.25">
      <c r="A4" s="69">
        <v>44197</v>
      </c>
      <c r="B4" s="70" t="s">
        <v>83</v>
      </c>
      <c r="C4" s="71">
        <v>0.79</v>
      </c>
      <c r="D4" s="71">
        <v>0.72</v>
      </c>
      <c r="E4" s="71">
        <v>0.76</v>
      </c>
      <c r="F4" s="71">
        <v>0.87</v>
      </c>
      <c r="G4" s="71"/>
      <c r="H4" s="71">
        <v>0.76</v>
      </c>
      <c r="I4" s="72">
        <v>0.7</v>
      </c>
    </row>
    <row r="5" spans="1:9" x14ac:dyDescent="0.25">
      <c r="A5" s="69">
        <v>44228</v>
      </c>
      <c r="B5" s="70" t="s">
        <v>82</v>
      </c>
      <c r="C5" s="71">
        <v>0.78</v>
      </c>
      <c r="D5" s="71">
        <v>0.84</v>
      </c>
      <c r="E5" s="71">
        <v>0.89</v>
      </c>
      <c r="F5" s="71">
        <v>0.9</v>
      </c>
      <c r="G5" s="71">
        <v>0.83</v>
      </c>
      <c r="H5" s="71">
        <v>0.86</v>
      </c>
      <c r="I5" s="72">
        <v>0.8</v>
      </c>
    </row>
    <row r="6" spans="1:9" x14ac:dyDescent="0.25">
      <c r="A6" s="69">
        <v>44228</v>
      </c>
      <c r="B6" s="70" t="s">
        <v>83</v>
      </c>
      <c r="C6" s="71">
        <v>0.77</v>
      </c>
      <c r="D6" s="71">
        <v>0.78</v>
      </c>
      <c r="E6" s="71">
        <v>0.86</v>
      </c>
      <c r="F6" s="71">
        <v>0.89</v>
      </c>
      <c r="G6" s="71">
        <v>0.81</v>
      </c>
      <c r="H6" s="71">
        <v>0.83</v>
      </c>
      <c r="I6" s="72">
        <v>0.7</v>
      </c>
    </row>
    <row r="7" spans="1:9" x14ac:dyDescent="0.25">
      <c r="A7" s="69">
        <v>44256</v>
      </c>
      <c r="B7" s="70" t="s">
        <v>82</v>
      </c>
      <c r="C7" s="71">
        <v>0.86</v>
      </c>
      <c r="D7" s="71">
        <v>0.85</v>
      </c>
      <c r="E7" s="71">
        <v>0.9</v>
      </c>
      <c r="F7" s="71">
        <v>0.92</v>
      </c>
      <c r="G7" s="71">
        <v>0.97</v>
      </c>
      <c r="H7" s="71">
        <v>0.9</v>
      </c>
      <c r="I7" s="72">
        <v>0.8</v>
      </c>
    </row>
    <row r="8" spans="1:9" x14ac:dyDescent="0.25">
      <c r="A8" s="69">
        <v>44256</v>
      </c>
      <c r="B8" s="70" t="s">
        <v>83</v>
      </c>
      <c r="C8" s="71">
        <v>0.88</v>
      </c>
      <c r="D8" s="71">
        <v>0.86</v>
      </c>
      <c r="E8" s="71">
        <v>0.9</v>
      </c>
      <c r="F8" s="71">
        <v>0.94</v>
      </c>
      <c r="G8" s="71">
        <v>0.92</v>
      </c>
      <c r="H8" s="71">
        <v>0.9</v>
      </c>
      <c r="I8" s="72">
        <v>0.7</v>
      </c>
    </row>
    <row r="9" spans="1:9" x14ac:dyDescent="0.25">
      <c r="A9" s="69">
        <v>44287</v>
      </c>
      <c r="B9" s="70" t="s">
        <v>82</v>
      </c>
      <c r="C9" s="71">
        <v>0.78</v>
      </c>
      <c r="D9" s="71">
        <v>0.87</v>
      </c>
      <c r="E9" s="71">
        <v>0.91</v>
      </c>
      <c r="F9" s="71">
        <v>0.75</v>
      </c>
      <c r="G9" s="71">
        <v>0.97</v>
      </c>
      <c r="H9" s="71">
        <v>0.91</v>
      </c>
      <c r="I9" s="72">
        <v>0.8</v>
      </c>
    </row>
    <row r="10" spans="1:9" x14ac:dyDescent="0.25">
      <c r="A10" s="69">
        <v>44287</v>
      </c>
      <c r="B10" s="70" t="s">
        <v>83</v>
      </c>
      <c r="C10" s="71">
        <v>0.82</v>
      </c>
      <c r="D10" s="71">
        <v>0.83</v>
      </c>
      <c r="E10" s="71">
        <v>0.83</v>
      </c>
      <c r="F10" s="71">
        <v>0.7</v>
      </c>
      <c r="G10" s="71">
        <v>0.89</v>
      </c>
      <c r="H10" s="71">
        <v>0.83</v>
      </c>
      <c r="I10" s="72">
        <v>0.7</v>
      </c>
    </row>
    <row r="11" spans="1:9" x14ac:dyDescent="0.25">
      <c r="A11" s="69">
        <v>44317</v>
      </c>
      <c r="B11" s="70" t="s">
        <v>82</v>
      </c>
      <c r="C11" s="71">
        <v>0.88</v>
      </c>
      <c r="D11" s="71">
        <v>0.82</v>
      </c>
      <c r="E11" s="71">
        <v>0.9</v>
      </c>
      <c r="F11" s="71">
        <v>0.81</v>
      </c>
      <c r="G11" s="71">
        <v>0.92</v>
      </c>
      <c r="H11" s="71">
        <v>0.9</v>
      </c>
      <c r="I11" s="72">
        <v>0.8</v>
      </c>
    </row>
    <row r="12" spans="1:9" x14ac:dyDescent="0.25">
      <c r="A12" s="69">
        <v>44317</v>
      </c>
      <c r="B12" s="70" t="s">
        <v>83</v>
      </c>
      <c r="C12" s="71">
        <v>0.9</v>
      </c>
      <c r="D12" s="71">
        <v>0.82</v>
      </c>
      <c r="E12" s="71">
        <v>0.83</v>
      </c>
      <c r="F12" s="71">
        <v>0.76</v>
      </c>
      <c r="G12" s="71">
        <v>0.91</v>
      </c>
      <c r="H12" s="71">
        <v>0.83</v>
      </c>
      <c r="I12" s="72">
        <v>0.7</v>
      </c>
    </row>
    <row r="13" spans="1:9" x14ac:dyDescent="0.25">
      <c r="A13" s="69">
        <v>44348</v>
      </c>
      <c r="B13" s="70" t="s">
        <v>82</v>
      </c>
      <c r="C13" s="71">
        <v>0.86</v>
      </c>
      <c r="D13" s="71">
        <v>0.83</v>
      </c>
      <c r="E13" s="71">
        <v>0.92</v>
      </c>
      <c r="F13" s="71">
        <v>0.82</v>
      </c>
      <c r="G13" s="71">
        <v>0.93</v>
      </c>
      <c r="H13" s="71">
        <v>0.91</v>
      </c>
      <c r="I13" s="72">
        <v>0.8</v>
      </c>
    </row>
    <row r="14" spans="1:9" x14ac:dyDescent="0.25">
      <c r="A14" s="69">
        <v>44348</v>
      </c>
      <c r="B14" s="73" t="s">
        <v>83</v>
      </c>
      <c r="C14" s="74">
        <v>0.86</v>
      </c>
      <c r="D14" s="74">
        <v>0.84</v>
      </c>
      <c r="E14" s="74">
        <v>0.84</v>
      </c>
      <c r="F14" s="74">
        <v>0.75</v>
      </c>
      <c r="G14" s="74">
        <v>0.99</v>
      </c>
      <c r="H14" s="74">
        <v>0.85</v>
      </c>
      <c r="I14" s="72">
        <v>0.7</v>
      </c>
    </row>
    <row r="15" spans="1:9" x14ac:dyDescent="0.25">
      <c r="A15" s="75" t="s">
        <v>96</v>
      </c>
      <c r="B15" s="70" t="s">
        <v>82</v>
      </c>
      <c r="C15" s="76">
        <v>0.83</v>
      </c>
      <c r="D15" s="76">
        <v>0.83</v>
      </c>
      <c r="E15" s="76">
        <v>0.95</v>
      </c>
      <c r="F15" s="76">
        <v>0.73</v>
      </c>
      <c r="G15" s="76">
        <v>0.99</v>
      </c>
      <c r="H15" s="76">
        <v>0.92</v>
      </c>
      <c r="I15" s="77">
        <v>0.8</v>
      </c>
    </row>
    <row r="16" spans="1:9" x14ac:dyDescent="0.25">
      <c r="A16" s="75">
        <v>44378</v>
      </c>
      <c r="B16" s="73" t="s">
        <v>83</v>
      </c>
      <c r="C16" s="76">
        <v>0.87</v>
      </c>
      <c r="D16" s="76">
        <v>0.85</v>
      </c>
      <c r="E16" s="76">
        <v>0.84</v>
      </c>
      <c r="F16" s="76">
        <v>0.8</v>
      </c>
      <c r="G16" s="76">
        <v>0.98</v>
      </c>
      <c r="H16" s="76">
        <v>0.84</v>
      </c>
      <c r="I16" s="77">
        <v>0.7</v>
      </c>
    </row>
    <row r="17" spans="1:9" x14ac:dyDescent="0.25">
      <c r="A17" s="75">
        <v>44409</v>
      </c>
      <c r="B17" s="70" t="s">
        <v>82</v>
      </c>
      <c r="C17" s="76">
        <v>0.8</v>
      </c>
      <c r="D17" s="76">
        <v>0.79</v>
      </c>
      <c r="E17" s="76">
        <v>0.96</v>
      </c>
      <c r="F17" s="76">
        <v>0.8</v>
      </c>
      <c r="G17" s="76">
        <v>0.96</v>
      </c>
      <c r="H17" s="76">
        <v>0.93</v>
      </c>
      <c r="I17" s="77">
        <v>0.8</v>
      </c>
    </row>
    <row r="18" spans="1:9" x14ac:dyDescent="0.25">
      <c r="A18" s="75">
        <v>44409</v>
      </c>
      <c r="B18" s="73" t="s">
        <v>83</v>
      </c>
      <c r="C18" s="76">
        <v>0.79</v>
      </c>
      <c r="D18" s="76">
        <v>0.81</v>
      </c>
      <c r="E18" s="76">
        <v>0.84</v>
      </c>
      <c r="F18" s="76">
        <v>0.86</v>
      </c>
      <c r="G18" s="76">
        <v>0.94</v>
      </c>
      <c r="H18" s="76">
        <v>0.84</v>
      </c>
      <c r="I18" s="77">
        <v>0.7</v>
      </c>
    </row>
    <row r="19" spans="1:9" x14ac:dyDescent="0.25">
      <c r="A19" s="75">
        <v>44440</v>
      </c>
      <c r="B19" s="70" t="s">
        <v>82</v>
      </c>
      <c r="C19" s="76">
        <v>0.86</v>
      </c>
      <c r="D19" s="76">
        <v>0.85</v>
      </c>
      <c r="E19" s="76">
        <v>0.95</v>
      </c>
      <c r="F19" s="76">
        <v>0.82</v>
      </c>
      <c r="G19" s="76">
        <v>1</v>
      </c>
      <c r="H19" s="76">
        <v>0.93</v>
      </c>
      <c r="I19" s="77">
        <v>0.8</v>
      </c>
    </row>
    <row r="20" spans="1:9" x14ac:dyDescent="0.25">
      <c r="A20" s="75">
        <v>44440</v>
      </c>
      <c r="B20" s="73" t="s">
        <v>83</v>
      </c>
      <c r="C20" s="76">
        <v>0.89</v>
      </c>
      <c r="D20" s="76">
        <v>0.86</v>
      </c>
      <c r="E20" s="76">
        <v>0.84</v>
      </c>
      <c r="F20" s="76">
        <v>0.84</v>
      </c>
      <c r="G20" s="76">
        <v>1</v>
      </c>
      <c r="H20" s="76">
        <v>0.84</v>
      </c>
      <c r="I20" s="77">
        <v>0.7</v>
      </c>
    </row>
    <row r="21" spans="1:9" x14ac:dyDescent="0.25">
      <c r="A21" s="75">
        <v>44470</v>
      </c>
      <c r="B21" s="70" t="s">
        <v>82</v>
      </c>
      <c r="C21" s="76">
        <v>0.88</v>
      </c>
      <c r="D21" s="76">
        <v>0.78</v>
      </c>
      <c r="E21" s="76">
        <v>0.96</v>
      </c>
      <c r="F21" s="76">
        <v>0.71</v>
      </c>
      <c r="G21" s="76">
        <v>0.95</v>
      </c>
      <c r="H21" s="76">
        <v>0.89</v>
      </c>
      <c r="I21" s="77">
        <v>0.8</v>
      </c>
    </row>
    <row r="22" spans="1:9" x14ac:dyDescent="0.25">
      <c r="A22" s="75">
        <v>44471</v>
      </c>
      <c r="B22" s="73" t="s">
        <v>83</v>
      </c>
      <c r="C22" s="141">
        <v>0.88</v>
      </c>
      <c r="D22" s="141">
        <v>0.75</v>
      </c>
      <c r="E22" s="141">
        <v>0.84</v>
      </c>
      <c r="F22" s="141">
        <v>0.7</v>
      </c>
      <c r="G22" s="141">
        <v>0.95</v>
      </c>
      <c r="H22" s="141">
        <v>0.81</v>
      </c>
      <c r="I22" s="115">
        <v>0.7</v>
      </c>
    </row>
    <row r="23" spans="1:9" x14ac:dyDescent="0.25">
      <c r="A23" s="75">
        <v>44501</v>
      </c>
      <c r="B23" s="70" t="s">
        <v>82</v>
      </c>
      <c r="C23" s="76">
        <v>0.83</v>
      </c>
      <c r="D23" s="76">
        <v>0.75</v>
      </c>
      <c r="E23" s="76">
        <v>0.95</v>
      </c>
      <c r="F23" s="76">
        <v>0.72</v>
      </c>
      <c r="G23" s="76">
        <v>1</v>
      </c>
      <c r="H23" s="76">
        <v>0.88</v>
      </c>
      <c r="I23" s="77">
        <v>0.8</v>
      </c>
    </row>
    <row r="24" spans="1:9" x14ac:dyDescent="0.25">
      <c r="A24" s="75">
        <v>44502</v>
      </c>
      <c r="B24" s="73" t="s">
        <v>83</v>
      </c>
      <c r="C24" s="141">
        <v>0.81</v>
      </c>
      <c r="D24" s="141">
        <v>0.73</v>
      </c>
      <c r="E24" s="141">
        <v>0.84</v>
      </c>
      <c r="F24" s="141">
        <v>0.7</v>
      </c>
      <c r="G24" s="141">
        <v>1</v>
      </c>
      <c r="H24" s="141">
        <v>0.8</v>
      </c>
      <c r="I24" s="115">
        <v>0.7</v>
      </c>
    </row>
    <row r="25" spans="1:9" x14ac:dyDescent="0.25">
      <c r="A25" s="75">
        <v>44531</v>
      </c>
      <c r="B25" s="70" t="s">
        <v>82</v>
      </c>
      <c r="C25" s="76">
        <v>0.82</v>
      </c>
      <c r="D25" s="76">
        <v>0.74</v>
      </c>
      <c r="E25" s="76">
        <v>0.96</v>
      </c>
      <c r="F25" s="76">
        <v>0.64</v>
      </c>
      <c r="G25" s="76">
        <v>0.92</v>
      </c>
      <c r="H25" s="76">
        <v>0.87</v>
      </c>
      <c r="I25" s="77">
        <v>0.8</v>
      </c>
    </row>
    <row r="26" spans="1:9" x14ac:dyDescent="0.25">
      <c r="A26" s="75">
        <v>44532</v>
      </c>
      <c r="B26" s="73" t="s">
        <v>83</v>
      </c>
      <c r="C26" s="141">
        <v>0.87</v>
      </c>
      <c r="D26" s="141">
        <v>0.75</v>
      </c>
      <c r="E26" s="141">
        <v>0.82</v>
      </c>
      <c r="F26" s="141">
        <v>0.6</v>
      </c>
      <c r="G26" s="141">
        <v>1</v>
      </c>
      <c r="H26" s="141">
        <v>0.78</v>
      </c>
      <c r="I26" s="115">
        <v>0.7</v>
      </c>
    </row>
    <row r="27" spans="1:9" x14ac:dyDescent="0.25">
      <c r="A27" s="69">
        <v>44562</v>
      </c>
      <c r="B27" s="56" t="s">
        <v>82</v>
      </c>
      <c r="C27" s="71">
        <v>0.88</v>
      </c>
      <c r="D27" s="71">
        <v>0.79</v>
      </c>
      <c r="E27" s="71">
        <v>0.95</v>
      </c>
      <c r="F27" s="71">
        <v>0.84</v>
      </c>
      <c r="G27" s="71">
        <v>0.91</v>
      </c>
      <c r="H27" s="71">
        <v>0.92</v>
      </c>
      <c r="I27" s="77">
        <v>0.8</v>
      </c>
    </row>
    <row r="28" spans="1:9" x14ac:dyDescent="0.25">
      <c r="A28" s="142">
        <v>44562</v>
      </c>
      <c r="B28" s="143" t="s">
        <v>83</v>
      </c>
      <c r="C28" s="74">
        <v>0.86</v>
      </c>
      <c r="D28" s="74">
        <v>0.78</v>
      </c>
      <c r="E28" s="74">
        <v>0.81</v>
      </c>
      <c r="F28" s="74">
        <v>0.8</v>
      </c>
      <c r="G28" s="74">
        <v>0.82</v>
      </c>
      <c r="H28" s="74">
        <v>0.82</v>
      </c>
      <c r="I28" s="115">
        <v>0.7</v>
      </c>
    </row>
    <row r="29" spans="1:9" x14ac:dyDescent="0.25">
      <c r="A29" s="69">
        <v>44593</v>
      </c>
      <c r="B29" s="56" t="s">
        <v>82</v>
      </c>
      <c r="C29" s="71">
        <v>0.85</v>
      </c>
      <c r="D29" s="71">
        <v>0.86</v>
      </c>
      <c r="E29" s="71">
        <v>0.95</v>
      </c>
      <c r="F29" s="71">
        <v>0.78</v>
      </c>
      <c r="G29" s="71">
        <v>0.92</v>
      </c>
      <c r="H29" s="71">
        <v>0.92</v>
      </c>
      <c r="I29" s="77">
        <v>0.8</v>
      </c>
    </row>
    <row r="30" spans="1:9" x14ac:dyDescent="0.25">
      <c r="A30" s="142">
        <v>44593</v>
      </c>
      <c r="B30" s="143" t="s">
        <v>83</v>
      </c>
      <c r="C30" s="74">
        <v>0.86</v>
      </c>
      <c r="D30" s="74">
        <v>0.86</v>
      </c>
      <c r="E30" s="74">
        <v>0.8</v>
      </c>
      <c r="F30" s="74">
        <v>0.82</v>
      </c>
      <c r="G30" s="74">
        <v>0.83</v>
      </c>
      <c r="H30" s="74">
        <v>0.82</v>
      </c>
      <c r="I30" s="115">
        <v>0.7</v>
      </c>
    </row>
    <row r="31" spans="1:9" x14ac:dyDescent="0.25">
      <c r="A31" s="69">
        <v>44621</v>
      </c>
      <c r="B31" s="56" t="s">
        <v>82</v>
      </c>
      <c r="C31" s="71">
        <v>0.9</v>
      </c>
      <c r="D31" s="71">
        <v>0.79</v>
      </c>
      <c r="E31" s="71">
        <v>0.96</v>
      </c>
      <c r="F31" s="71">
        <v>0.88</v>
      </c>
      <c r="G31" s="71">
        <v>1</v>
      </c>
      <c r="H31" s="71">
        <v>0.95</v>
      </c>
      <c r="I31" s="77">
        <v>0.8</v>
      </c>
    </row>
    <row r="32" spans="1:9" x14ac:dyDescent="0.25">
      <c r="A32" s="142">
        <v>44621</v>
      </c>
      <c r="B32" s="143" t="s">
        <v>83</v>
      </c>
      <c r="C32" s="74">
        <v>0.91</v>
      </c>
      <c r="D32" s="74">
        <v>0.87</v>
      </c>
      <c r="E32" s="74">
        <v>0.83</v>
      </c>
      <c r="F32" s="74">
        <v>0.88</v>
      </c>
      <c r="G32" s="74">
        <v>1</v>
      </c>
      <c r="H32" s="74">
        <v>0.85</v>
      </c>
      <c r="I32" s="115">
        <v>0.7</v>
      </c>
    </row>
    <row r="33" spans="1:9" x14ac:dyDescent="0.25">
      <c r="A33" s="144" t="s">
        <v>135</v>
      </c>
      <c r="B33" s="145" t="s">
        <v>82</v>
      </c>
      <c r="C33" s="146">
        <v>0.88</v>
      </c>
      <c r="D33" s="146">
        <v>0.79</v>
      </c>
      <c r="E33" s="146">
        <v>0.96</v>
      </c>
      <c r="F33" s="146">
        <v>0.83</v>
      </c>
      <c r="G33" s="146">
        <v>0.93</v>
      </c>
      <c r="H33" s="146">
        <v>0.93</v>
      </c>
      <c r="I33" s="146">
        <v>0.8</v>
      </c>
    </row>
    <row r="34" spans="1:9" x14ac:dyDescent="0.25">
      <c r="A34" s="144" t="s">
        <v>135</v>
      </c>
      <c r="B34" s="147" t="s">
        <v>83</v>
      </c>
      <c r="C34" s="148">
        <v>0.88</v>
      </c>
      <c r="D34" s="148">
        <v>0.81</v>
      </c>
      <c r="E34" s="148">
        <v>0.81</v>
      </c>
      <c r="F34" s="148">
        <v>0.84</v>
      </c>
      <c r="G34" s="148">
        <v>0.86</v>
      </c>
      <c r="H34" s="148">
        <v>0.83</v>
      </c>
      <c r="I34" s="148">
        <v>0.7</v>
      </c>
    </row>
    <row r="35" spans="1:9" x14ac:dyDescent="0.25">
      <c r="A35" s="142">
        <v>44652</v>
      </c>
      <c r="B35" s="56" t="s">
        <v>82</v>
      </c>
      <c r="C35" s="74">
        <v>0.89795918367346939</v>
      </c>
      <c r="D35" s="74">
        <v>0.8666666666666667</v>
      </c>
      <c r="E35" s="74">
        <v>0.96924829157175396</v>
      </c>
      <c r="F35" s="74">
        <v>0.85329999999999995</v>
      </c>
      <c r="G35" s="74">
        <v>1</v>
      </c>
      <c r="H35" s="74">
        <v>0.93789999999999996</v>
      </c>
      <c r="I35" s="149">
        <v>0.8</v>
      </c>
    </row>
    <row r="36" spans="1:9" x14ac:dyDescent="0.25">
      <c r="A36" s="142">
        <v>44652</v>
      </c>
      <c r="B36" s="143" t="s">
        <v>83</v>
      </c>
      <c r="C36" s="74">
        <v>0.89800000000000002</v>
      </c>
      <c r="D36" s="74">
        <v>0.90480000000000005</v>
      </c>
      <c r="E36" s="74">
        <v>0.82750000000000001</v>
      </c>
      <c r="F36" s="74">
        <v>0.89329999999999998</v>
      </c>
      <c r="G36" s="74">
        <v>1</v>
      </c>
      <c r="H36" s="74">
        <v>0.83540000000000003</v>
      </c>
      <c r="I36" s="72">
        <v>0.7</v>
      </c>
    </row>
    <row r="37" spans="1:9" x14ac:dyDescent="0.25">
      <c r="A37" s="142">
        <v>44682</v>
      </c>
      <c r="B37" s="56" t="s">
        <v>82</v>
      </c>
      <c r="C37" s="74">
        <v>0.9</v>
      </c>
      <c r="D37" s="74">
        <v>0.84750000000000003</v>
      </c>
      <c r="E37" s="74">
        <v>0.9516</v>
      </c>
      <c r="F37" s="74">
        <v>0.86839999999999995</v>
      </c>
      <c r="G37" s="74">
        <v>1</v>
      </c>
      <c r="H37" s="74">
        <v>0.93210000000000004</v>
      </c>
      <c r="I37" s="149">
        <v>0.8</v>
      </c>
    </row>
    <row r="38" spans="1:9" x14ac:dyDescent="0.25">
      <c r="A38" s="142">
        <v>44682</v>
      </c>
      <c r="B38" s="143" t="s">
        <v>83</v>
      </c>
      <c r="C38" s="74">
        <v>0.93</v>
      </c>
      <c r="D38" s="74">
        <v>0.85880000000000001</v>
      </c>
      <c r="E38" s="74">
        <v>0.82030000000000003</v>
      </c>
      <c r="F38" s="74">
        <v>0.88160000000000005</v>
      </c>
      <c r="G38" s="74">
        <v>1</v>
      </c>
      <c r="H38" s="74">
        <v>0.83450000000000002</v>
      </c>
      <c r="I38" s="72">
        <v>0.7</v>
      </c>
    </row>
    <row r="39" spans="1:9" x14ac:dyDescent="0.25">
      <c r="A39" s="142">
        <v>44713</v>
      </c>
      <c r="B39" s="56" t="s">
        <v>82</v>
      </c>
      <c r="C39" s="74">
        <v>0.81510000000000005</v>
      </c>
      <c r="D39" s="74">
        <v>0.78159999999999996</v>
      </c>
      <c r="E39" s="74">
        <v>0.94910000000000005</v>
      </c>
      <c r="F39" s="74">
        <v>0.82630000000000003</v>
      </c>
      <c r="G39" s="74">
        <v>1</v>
      </c>
      <c r="H39" s="74">
        <v>0.91439999999999999</v>
      </c>
      <c r="I39" s="149">
        <v>0.8</v>
      </c>
    </row>
    <row r="40" spans="1:9" x14ac:dyDescent="0.25">
      <c r="A40" s="142">
        <v>44713</v>
      </c>
      <c r="B40" s="143" t="s">
        <v>83</v>
      </c>
      <c r="C40" s="74">
        <v>0.84060000000000001</v>
      </c>
      <c r="D40" s="74">
        <v>0.84950000000000003</v>
      </c>
      <c r="E40" s="74">
        <v>0.8337</v>
      </c>
      <c r="F40" s="74">
        <v>0.84209999999999996</v>
      </c>
      <c r="G40" s="74">
        <v>1</v>
      </c>
      <c r="H40" s="74">
        <v>0.83720000000000006</v>
      </c>
      <c r="I40" s="72">
        <v>0.7</v>
      </c>
    </row>
    <row r="41" spans="1:9" x14ac:dyDescent="0.25">
      <c r="A41" s="150" t="s">
        <v>141</v>
      </c>
      <c r="B41" s="145" t="s">
        <v>82</v>
      </c>
      <c r="C41" s="151">
        <v>0.88419999999999999</v>
      </c>
      <c r="D41" s="151">
        <v>0.81930000000000003</v>
      </c>
      <c r="E41" s="151">
        <v>0.95489999999999997</v>
      </c>
      <c r="F41" s="151">
        <v>0.83299999999999996</v>
      </c>
      <c r="G41" s="151">
        <v>1</v>
      </c>
      <c r="H41" s="151">
        <v>0.92659999999999998</v>
      </c>
      <c r="I41" s="152">
        <v>0.8</v>
      </c>
    </row>
    <row r="42" spans="1:9" x14ac:dyDescent="0.25">
      <c r="A42" s="144" t="s">
        <v>141</v>
      </c>
      <c r="B42" s="147" t="s">
        <v>83</v>
      </c>
      <c r="C42" s="153">
        <v>0.88949999999999996</v>
      </c>
      <c r="D42" s="153">
        <v>0.85940000000000005</v>
      </c>
      <c r="E42" s="153">
        <v>0.82709999999999995</v>
      </c>
      <c r="F42" s="153">
        <v>0.85099999999999998</v>
      </c>
      <c r="G42" s="153">
        <v>1</v>
      </c>
      <c r="H42" s="153">
        <v>0.83579999999999999</v>
      </c>
      <c r="I42" s="154">
        <v>0.7</v>
      </c>
    </row>
    <row r="43" spans="1:9" x14ac:dyDescent="0.25">
      <c r="A43" s="155"/>
      <c r="B43" s="156"/>
      <c r="C43" s="157"/>
      <c r="D43" s="157"/>
      <c r="E43" s="157"/>
      <c r="F43" s="157"/>
      <c r="G43" s="157"/>
      <c r="H43" s="157"/>
      <c r="I43" s="156"/>
    </row>
    <row r="44" spans="1:9" x14ac:dyDescent="0.25">
      <c r="A44" s="155"/>
      <c r="B44" s="156"/>
      <c r="C44" s="157"/>
      <c r="D44" s="157"/>
      <c r="E44" s="157"/>
      <c r="F44" s="157"/>
      <c r="G44" s="157"/>
      <c r="H44" s="157"/>
      <c r="I44" s="156"/>
    </row>
    <row r="45" spans="1:9" x14ac:dyDescent="0.25">
      <c r="A45" s="158" t="s">
        <v>2</v>
      </c>
    </row>
    <row r="46" spans="1:9" x14ac:dyDescent="0.25">
      <c r="A46" s="159" t="s">
        <v>82</v>
      </c>
      <c r="C46" s="138" t="s">
        <v>84</v>
      </c>
    </row>
    <row r="47" spans="1:9" x14ac:dyDescent="0.25">
      <c r="A47" s="159" t="s">
        <v>83</v>
      </c>
      <c r="C47" s="138" t="s">
        <v>85</v>
      </c>
    </row>
  </sheetData>
  <sheetProtection algorithmName="SHA-512" hashValue="8MSgkxjCWCNzr5ORHY4lVwPiawcmRBNLa5+fMt8GzoCZZJO4RInZqq0SvFH0SUx/SKmYLDCqCSj5GaUDwpTSmg==" saltValue="kEtjfoOYZ0gjar1TtfV2aw==" spinCount="100000" sheet="1" objects="1" scenarios="1"/>
  <mergeCells count="1">
    <mergeCell ref="B1:I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Q46"/>
  <sheetViews>
    <sheetView showGridLines="0" zoomScaleNormal="100" workbookViewId="0">
      <selection activeCell="E6" sqref="E6"/>
    </sheetView>
  </sheetViews>
  <sheetFormatPr baseColWidth="10" defaultColWidth="9.140625" defaultRowHeight="15" x14ac:dyDescent="0.25"/>
  <cols>
    <col min="1" max="1" width="5.7109375" style="3" customWidth="1"/>
    <col min="2" max="2" width="15.5703125" style="7" customWidth="1"/>
    <col min="3" max="3" width="14" style="3" bestFit="1" customWidth="1"/>
    <col min="4" max="5" width="16.7109375" style="3" customWidth="1"/>
    <col min="6" max="8" width="18" style="3" customWidth="1"/>
    <col min="9" max="9" width="15.140625" style="3" bestFit="1" customWidth="1"/>
    <col min="10" max="10" width="21.7109375" style="3" customWidth="1"/>
    <col min="11" max="11" width="19" style="5" customWidth="1"/>
    <col min="12" max="12" width="21.85546875" style="5" customWidth="1"/>
    <col min="13" max="13" width="26.5703125" style="6" customWidth="1"/>
    <col min="14" max="14" width="20.5703125" style="6" customWidth="1"/>
    <col min="15" max="15" width="27.5703125" style="3" customWidth="1"/>
    <col min="16" max="16384" width="9.140625" style="3"/>
  </cols>
  <sheetData>
    <row r="1" spans="2:17" ht="50.1" customHeight="1" x14ac:dyDescent="0.25">
      <c r="J1"/>
    </row>
    <row r="2" spans="2:17" ht="20.100000000000001" customHeight="1" x14ac:dyDescent="0.3">
      <c r="B2" s="17" t="s">
        <v>138</v>
      </c>
      <c r="C2" s="18"/>
      <c r="D2" s="18"/>
      <c r="E2" s="18"/>
      <c r="F2" s="18"/>
      <c r="G2" s="18"/>
      <c r="H2" s="18"/>
      <c r="I2" s="18"/>
      <c r="J2" s="18"/>
      <c r="K2" s="19"/>
      <c r="L2" s="19"/>
      <c r="M2" s="20"/>
      <c r="N2" s="20"/>
      <c r="O2" s="18"/>
      <c r="P2" s="18"/>
      <c r="Q2" s="18"/>
    </row>
    <row r="3" spans="2:17" ht="30" customHeight="1" x14ac:dyDescent="0.25">
      <c r="B3" s="80"/>
      <c r="C3" s="194" t="s">
        <v>122</v>
      </c>
      <c r="D3" s="194"/>
      <c r="E3" s="194"/>
      <c r="F3" s="194"/>
      <c r="G3" s="194" t="s">
        <v>123</v>
      </c>
      <c r="H3" s="194"/>
      <c r="I3" s="194" t="s">
        <v>124</v>
      </c>
      <c r="J3" s="194"/>
      <c r="K3" s="194"/>
      <c r="L3" s="194"/>
      <c r="M3" s="195" t="s">
        <v>125</v>
      </c>
      <c r="N3" s="195"/>
      <c r="O3" s="195"/>
    </row>
    <row r="4" spans="2:17" ht="30" customHeight="1" x14ac:dyDescent="0.25">
      <c r="B4" s="33" t="s">
        <v>0</v>
      </c>
      <c r="C4" s="26" t="s">
        <v>99</v>
      </c>
      <c r="D4" s="26" t="s">
        <v>100</v>
      </c>
      <c r="E4" s="26" t="s">
        <v>101</v>
      </c>
      <c r="F4" s="26" t="s">
        <v>1</v>
      </c>
      <c r="G4" s="26" t="s">
        <v>102</v>
      </c>
      <c r="H4" s="26" t="s">
        <v>103</v>
      </c>
      <c r="I4" s="26" t="s">
        <v>104</v>
      </c>
      <c r="J4" s="26" t="s">
        <v>4</v>
      </c>
      <c r="K4" s="27" t="s">
        <v>12</v>
      </c>
      <c r="L4" s="27" t="s">
        <v>13</v>
      </c>
      <c r="M4" s="32" t="s">
        <v>73</v>
      </c>
      <c r="N4" s="32" t="s">
        <v>105</v>
      </c>
      <c r="O4" s="28" t="s">
        <v>106</v>
      </c>
    </row>
    <row r="5" spans="2:17" ht="15.75" x14ac:dyDescent="0.25">
      <c r="B5" s="15">
        <v>44044</v>
      </c>
      <c r="C5" s="10">
        <v>129</v>
      </c>
      <c r="D5" s="10">
        <v>7</v>
      </c>
      <c r="E5" s="10">
        <v>63</v>
      </c>
      <c r="F5" s="10">
        <v>357</v>
      </c>
      <c r="G5" s="10">
        <v>60</v>
      </c>
      <c r="H5" s="10">
        <v>3</v>
      </c>
      <c r="I5" s="11">
        <v>34</v>
      </c>
      <c r="J5" s="11">
        <v>26</v>
      </c>
      <c r="K5" s="12">
        <v>0.56666666666666665</v>
      </c>
      <c r="L5" s="12">
        <v>0.43333333333333335</v>
      </c>
      <c r="M5" s="13">
        <v>853775.81</v>
      </c>
      <c r="N5" s="13">
        <v>34151.032400000004</v>
      </c>
      <c r="O5" s="23">
        <v>25</v>
      </c>
    </row>
    <row r="6" spans="2:17" ht="15.75" x14ac:dyDescent="0.25">
      <c r="B6" s="15">
        <v>44075</v>
      </c>
      <c r="C6" s="10">
        <v>184</v>
      </c>
      <c r="D6" s="10">
        <v>5</v>
      </c>
      <c r="E6" s="10">
        <v>56</v>
      </c>
      <c r="F6" s="10">
        <v>473</v>
      </c>
      <c r="G6" s="10">
        <v>47</v>
      </c>
      <c r="H6" s="10">
        <v>9</v>
      </c>
      <c r="I6" s="11">
        <v>39</v>
      </c>
      <c r="J6" s="11">
        <v>8</v>
      </c>
      <c r="K6" s="12">
        <v>0.82978723404255317</v>
      </c>
      <c r="L6" s="12">
        <v>0.1702127659574468</v>
      </c>
      <c r="M6" s="13">
        <v>897793.62</v>
      </c>
      <c r="N6" s="13">
        <v>33251.615555555552</v>
      </c>
      <c r="O6" s="23">
        <v>27</v>
      </c>
    </row>
    <row r="7" spans="2:17" ht="15.75" x14ac:dyDescent="0.25">
      <c r="B7" s="15">
        <v>44105</v>
      </c>
      <c r="C7" s="10">
        <v>211</v>
      </c>
      <c r="D7" s="10">
        <v>11</v>
      </c>
      <c r="E7" s="10">
        <v>164</v>
      </c>
      <c r="F7" s="10">
        <v>516</v>
      </c>
      <c r="G7" s="10">
        <v>147</v>
      </c>
      <c r="H7" s="10">
        <v>17</v>
      </c>
      <c r="I7" s="11">
        <v>82</v>
      </c>
      <c r="J7" s="11">
        <v>65</v>
      </c>
      <c r="K7" s="12">
        <v>0.55782312925170063</v>
      </c>
      <c r="L7" s="12">
        <v>0.44217687074829931</v>
      </c>
      <c r="M7" s="13">
        <v>11089788.619999999</v>
      </c>
      <c r="N7" s="13">
        <v>151914.91260273973</v>
      </c>
      <c r="O7" s="23">
        <v>73</v>
      </c>
    </row>
    <row r="8" spans="2:17" ht="15.75" x14ac:dyDescent="0.25">
      <c r="B8" s="15">
        <v>44136</v>
      </c>
      <c r="C8" s="10">
        <v>235</v>
      </c>
      <c r="D8" s="10">
        <v>6</v>
      </c>
      <c r="E8" s="10">
        <v>140</v>
      </c>
      <c r="F8" s="10">
        <v>605</v>
      </c>
      <c r="G8" s="10">
        <v>138</v>
      </c>
      <c r="H8" s="10">
        <v>2</v>
      </c>
      <c r="I8" s="11">
        <v>116</v>
      </c>
      <c r="J8" s="11">
        <v>22</v>
      </c>
      <c r="K8" s="12">
        <v>0.84057971014492749</v>
      </c>
      <c r="L8" s="12">
        <v>0.15942028985507245</v>
      </c>
      <c r="M8" s="13">
        <v>3875745.12</v>
      </c>
      <c r="N8" s="13">
        <v>35557.294678899081</v>
      </c>
      <c r="O8" s="23">
        <v>109</v>
      </c>
    </row>
    <row r="9" spans="2:17" ht="15.75" x14ac:dyDescent="0.25">
      <c r="B9" s="15">
        <v>44166</v>
      </c>
      <c r="C9" s="10">
        <v>296</v>
      </c>
      <c r="D9" s="10">
        <v>9</v>
      </c>
      <c r="E9" s="10">
        <v>116</v>
      </c>
      <c r="F9" s="10">
        <v>776</v>
      </c>
      <c r="G9" s="10">
        <v>107</v>
      </c>
      <c r="H9" s="10">
        <v>9</v>
      </c>
      <c r="I9" s="11">
        <v>72</v>
      </c>
      <c r="J9" s="11">
        <v>35</v>
      </c>
      <c r="K9" s="12">
        <v>0.67289719626168221</v>
      </c>
      <c r="L9" s="12">
        <v>0.32710280373831774</v>
      </c>
      <c r="M9" s="13">
        <v>1853541.83</v>
      </c>
      <c r="N9" s="13">
        <v>45208.337317073172</v>
      </c>
      <c r="O9" s="23">
        <v>41</v>
      </c>
    </row>
    <row r="10" spans="2:17" ht="15.75" x14ac:dyDescent="0.25">
      <c r="B10" s="15">
        <v>44197</v>
      </c>
      <c r="C10" s="10">
        <v>288</v>
      </c>
      <c r="D10" s="10">
        <v>10</v>
      </c>
      <c r="E10" s="10">
        <v>97</v>
      </c>
      <c r="F10" s="10">
        <v>956</v>
      </c>
      <c r="G10" s="10">
        <v>92</v>
      </c>
      <c r="H10" s="10">
        <v>5</v>
      </c>
      <c r="I10" s="11">
        <v>81</v>
      </c>
      <c r="J10" s="11">
        <v>11</v>
      </c>
      <c r="K10" s="12">
        <v>0.88043478260869568</v>
      </c>
      <c r="L10" s="12">
        <v>0.11956521739130435</v>
      </c>
      <c r="M10" s="13">
        <v>1013796.25</v>
      </c>
      <c r="N10" s="13">
        <v>20275.924999999999</v>
      </c>
      <c r="O10" s="23">
        <v>50</v>
      </c>
    </row>
    <row r="11" spans="2:17" ht="15.75" x14ac:dyDescent="0.25">
      <c r="B11" s="15">
        <v>44228</v>
      </c>
      <c r="C11" s="10">
        <v>314</v>
      </c>
      <c r="D11" s="10">
        <v>15</v>
      </c>
      <c r="E11" s="10">
        <v>267</v>
      </c>
      <c r="F11" s="10">
        <v>987</v>
      </c>
      <c r="G11" s="10">
        <v>259</v>
      </c>
      <c r="H11" s="10">
        <v>8</v>
      </c>
      <c r="I11" s="11">
        <v>198</v>
      </c>
      <c r="J11" s="11">
        <v>61</v>
      </c>
      <c r="K11" s="12">
        <v>0.76447876447876451</v>
      </c>
      <c r="L11" s="12">
        <v>0.23552123552123552</v>
      </c>
      <c r="M11" s="13">
        <v>5738441.3499999996</v>
      </c>
      <c r="N11" s="13">
        <v>40128.960489510486</v>
      </c>
      <c r="O11" s="23">
        <v>143</v>
      </c>
    </row>
    <row r="12" spans="2:17" ht="15.75" x14ac:dyDescent="0.25">
      <c r="B12" s="15">
        <v>44256</v>
      </c>
      <c r="C12" s="10">
        <v>378</v>
      </c>
      <c r="D12" s="10">
        <v>11</v>
      </c>
      <c r="E12" s="10">
        <v>514</v>
      </c>
      <c r="F12" s="10">
        <v>844</v>
      </c>
      <c r="G12" s="10">
        <v>481</v>
      </c>
      <c r="H12" s="10">
        <v>32</v>
      </c>
      <c r="I12" s="11">
        <v>346</v>
      </c>
      <c r="J12" s="11">
        <v>135</v>
      </c>
      <c r="K12" s="12">
        <v>0.71933471933471937</v>
      </c>
      <c r="L12" s="12">
        <v>0.28066528066528068</v>
      </c>
      <c r="M12" s="13">
        <v>16304930.380000001</v>
      </c>
      <c r="N12" s="13">
        <v>57818.902056737592</v>
      </c>
      <c r="O12" s="23">
        <v>282</v>
      </c>
    </row>
    <row r="13" spans="2:17" ht="15.75" x14ac:dyDescent="0.25">
      <c r="B13" s="15">
        <v>44287</v>
      </c>
      <c r="C13" s="10">
        <v>356</v>
      </c>
      <c r="D13" s="10">
        <v>8</v>
      </c>
      <c r="E13" s="10">
        <v>421</v>
      </c>
      <c r="F13" s="10">
        <v>772</v>
      </c>
      <c r="G13" s="10">
        <v>399</v>
      </c>
      <c r="H13" s="10">
        <v>21</v>
      </c>
      <c r="I13" s="11">
        <v>288</v>
      </c>
      <c r="J13" s="11">
        <v>111</v>
      </c>
      <c r="K13" s="12">
        <v>0.72180451127819545</v>
      </c>
      <c r="L13" s="12">
        <v>0.2781954887218045</v>
      </c>
      <c r="M13" s="13">
        <v>5728244.9500000002</v>
      </c>
      <c r="N13" s="13">
        <v>23768.651244813278</v>
      </c>
      <c r="O13" s="23">
        <v>241</v>
      </c>
    </row>
    <row r="14" spans="2:17" ht="15.75" x14ac:dyDescent="0.25">
      <c r="B14" s="15">
        <v>44317</v>
      </c>
      <c r="C14" s="10">
        <v>370</v>
      </c>
      <c r="D14" s="10">
        <v>21</v>
      </c>
      <c r="E14" s="10">
        <v>494</v>
      </c>
      <c r="F14" s="10">
        <v>628</v>
      </c>
      <c r="G14" s="10">
        <v>479</v>
      </c>
      <c r="H14" s="10">
        <v>15</v>
      </c>
      <c r="I14" s="11">
        <v>355</v>
      </c>
      <c r="J14" s="11">
        <v>124</v>
      </c>
      <c r="K14" s="12">
        <v>0.74112734864300622</v>
      </c>
      <c r="L14" s="12">
        <v>0.25887265135699372</v>
      </c>
      <c r="M14" s="13">
        <v>8601721.5199999996</v>
      </c>
      <c r="N14" s="13">
        <v>29559.180481099655</v>
      </c>
      <c r="O14" s="23">
        <v>291</v>
      </c>
    </row>
    <row r="15" spans="2:17" ht="15.75" x14ac:dyDescent="0.25">
      <c r="B15" s="15">
        <v>44348</v>
      </c>
      <c r="C15" s="10">
        <v>374</v>
      </c>
      <c r="D15" s="10">
        <v>9</v>
      </c>
      <c r="E15" s="10">
        <v>362</v>
      </c>
      <c r="F15" s="10">
        <v>607</v>
      </c>
      <c r="G15" s="10">
        <v>344</v>
      </c>
      <c r="H15" s="10">
        <v>18</v>
      </c>
      <c r="I15" s="11">
        <v>258</v>
      </c>
      <c r="J15" s="11">
        <v>86</v>
      </c>
      <c r="K15" s="12">
        <v>0.75</v>
      </c>
      <c r="L15" s="12">
        <v>0.25</v>
      </c>
      <c r="M15" s="13">
        <v>4698075.22</v>
      </c>
      <c r="N15" s="13">
        <v>25123.39689839572</v>
      </c>
      <c r="O15" s="23">
        <v>187</v>
      </c>
    </row>
    <row r="16" spans="2:17" ht="15.75" x14ac:dyDescent="0.25">
      <c r="B16" s="116">
        <v>44378</v>
      </c>
      <c r="C16" s="22">
        <v>415</v>
      </c>
      <c r="D16" s="22">
        <v>3</v>
      </c>
      <c r="E16" s="22">
        <v>566</v>
      </c>
      <c r="F16" s="22">
        <v>478</v>
      </c>
      <c r="G16" s="22">
        <v>539</v>
      </c>
      <c r="H16" s="22">
        <v>27</v>
      </c>
      <c r="I16" s="23">
        <v>403</v>
      </c>
      <c r="J16" s="23">
        <v>136</v>
      </c>
      <c r="K16" s="24">
        <v>0.74768089053803344</v>
      </c>
      <c r="L16" s="24">
        <v>0.25231910946196662</v>
      </c>
      <c r="M16" s="25">
        <v>9580657.2599999998</v>
      </c>
      <c r="N16" s="25">
        <v>31935.5242</v>
      </c>
      <c r="O16" s="23">
        <v>300</v>
      </c>
    </row>
    <row r="17" spans="2:15" ht="15.75" x14ac:dyDescent="0.25">
      <c r="B17" s="116">
        <v>44409</v>
      </c>
      <c r="C17" s="22">
        <v>372</v>
      </c>
      <c r="D17" s="22">
        <v>4</v>
      </c>
      <c r="E17" s="22">
        <v>240</v>
      </c>
      <c r="F17" s="22">
        <v>606</v>
      </c>
      <c r="G17" s="22">
        <v>232</v>
      </c>
      <c r="H17" s="22">
        <v>8</v>
      </c>
      <c r="I17" s="23">
        <v>180</v>
      </c>
      <c r="J17" s="23">
        <v>52</v>
      </c>
      <c r="K17" s="24">
        <v>0.77586206896551724</v>
      </c>
      <c r="L17" s="24">
        <v>0.22413793103448276</v>
      </c>
      <c r="M17" s="25">
        <v>6248912.2599999998</v>
      </c>
      <c r="N17" s="25">
        <v>40057.129871794874</v>
      </c>
      <c r="O17" s="23">
        <v>156</v>
      </c>
    </row>
    <row r="18" spans="2:15" ht="15.75" x14ac:dyDescent="0.25">
      <c r="B18" s="116">
        <v>44440</v>
      </c>
      <c r="C18" s="22">
        <v>343</v>
      </c>
      <c r="D18" s="22">
        <v>3</v>
      </c>
      <c r="E18" s="22">
        <v>421</v>
      </c>
      <c r="F18" s="22">
        <v>497</v>
      </c>
      <c r="G18" s="22">
        <v>402</v>
      </c>
      <c r="H18" s="22">
        <v>19</v>
      </c>
      <c r="I18" s="23">
        <v>285</v>
      </c>
      <c r="J18" s="23">
        <v>117</v>
      </c>
      <c r="K18" s="24">
        <v>0.70895522388059706</v>
      </c>
      <c r="L18" s="24">
        <v>0.29104477611940299</v>
      </c>
      <c r="M18" s="25">
        <v>6901353.3600000003</v>
      </c>
      <c r="N18" s="25">
        <v>29119.634430379749</v>
      </c>
      <c r="O18" s="23">
        <v>237</v>
      </c>
    </row>
    <row r="19" spans="2:15" ht="15.75" x14ac:dyDescent="0.25">
      <c r="B19" s="117">
        <v>44470</v>
      </c>
      <c r="C19" s="96">
        <v>308</v>
      </c>
      <c r="D19" s="96">
        <v>0</v>
      </c>
      <c r="E19" s="97">
        <v>352</v>
      </c>
      <c r="F19" s="96">
        <v>482</v>
      </c>
      <c r="G19" s="97">
        <v>325</v>
      </c>
      <c r="H19" s="97">
        <v>27</v>
      </c>
      <c r="I19" s="98">
        <v>238</v>
      </c>
      <c r="J19" s="98">
        <v>87</v>
      </c>
      <c r="K19" s="99">
        <v>0.73230769230769233</v>
      </c>
      <c r="L19" s="99">
        <v>0.26769230769230767</v>
      </c>
      <c r="M19" s="100">
        <v>6028873.1699999999</v>
      </c>
      <c r="N19" s="100">
        <v>28708.919857142857</v>
      </c>
      <c r="O19" s="98">
        <v>210</v>
      </c>
    </row>
    <row r="20" spans="2:15" ht="15.75" x14ac:dyDescent="0.25">
      <c r="B20" s="117">
        <v>44501</v>
      </c>
      <c r="C20" s="96">
        <v>371</v>
      </c>
      <c r="D20" s="96">
        <v>1</v>
      </c>
      <c r="E20" s="97">
        <v>344</v>
      </c>
      <c r="F20" s="96">
        <v>508</v>
      </c>
      <c r="G20" s="97">
        <v>327</v>
      </c>
      <c r="H20" s="97">
        <v>17</v>
      </c>
      <c r="I20" s="98">
        <v>231</v>
      </c>
      <c r="J20" s="98">
        <v>96</v>
      </c>
      <c r="K20" s="99">
        <v>0.70642201834862384</v>
      </c>
      <c r="L20" s="99">
        <v>0.29357798165137616</v>
      </c>
      <c r="M20" s="100">
        <v>5072905.8499999996</v>
      </c>
      <c r="N20" s="100">
        <v>23705.167523364486</v>
      </c>
      <c r="O20" s="98">
        <v>214</v>
      </c>
    </row>
    <row r="21" spans="2:15" ht="15.75" x14ac:dyDescent="0.25">
      <c r="B21" s="15">
        <v>44531</v>
      </c>
      <c r="C21" s="96">
        <v>341</v>
      </c>
      <c r="D21" s="96">
        <v>3</v>
      </c>
      <c r="E21" s="97">
        <v>289</v>
      </c>
      <c r="F21" s="96">
        <v>557</v>
      </c>
      <c r="G21" s="97">
        <v>276</v>
      </c>
      <c r="H21" s="97">
        <v>13</v>
      </c>
      <c r="I21" s="98">
        <v>184</v>
      </c>
      <c r="J21" s="98">
        <v>92</v>
      </c>
      <c r="K21" s="99">
        <v>0.66666666666666663</v>
      </c>
      <c r="L21" s="99">
        <v>0.33333333333333331</v>
      </c>
      <c r="M21" s="100">
        <v>28798501.190000001</v>
      </c>
      <c r="N21" s="100">
        <v>207183.46179856115</v>
      </c>
      <c r="O21" s="98">
        <v>139</v>
      </c>
    </row>
    <row r="22" spans="2:15" ht="15.75" x14ac:dyDescent="0.25">
      <c r="B22" s="15">
        <v>44562</v>
      </c>
      <c r="C22" s="103">
        <v>381</v>
      </c>
      <c r="D22" s="103">
        <v>3</v>
      </c>
      <c r="E22" s="10">
        <v>379</v>
      </c>
      <c r="F22" s="103">
        <v>556</v>
      </c>
      <c r="G22" s="10">
        <v>360</v>
      </c>
      <c r="H22" s="10">
        <v>18</v>
      </c>
      <c r="I22" s="11">
        <v>257</v>
      </c>
      <c r="J22" s="11">
        <v>103</v>
      </c>
      <c r="K22" s="12">
        <v>0.71388888888888891</v>
      </c>
      <c r="L22" s="12">
        <v>0.28611111111111109</v>
      </c>
      <c r="M22" s="13">
        <v>8282912.3099999996</v>
      </c>
      <c r="N22" s="13">
        <v>35397.061153846153</v>
      </c>
      <c r="O22" s="11">
        <v>234</v>
      </c>
    </row>
    <row r="23" spans="2:15" ht="15.75" x14ac:dyDescent="0.25">
      <c r="B23" s="15">
        <v>44593</v>
      </c>
      <c r="C23" s="103">
        <v>430</v>
      </c>
      <c r="D23" s="103">
        <v>1</v>
      </c>
      <c r="E23" s="10">
        <v>379</v>
      </c>
      <c r="F23" s="103">
        <v>606</v>
      </c>
      <c r="G23" s="10">
        <v>355</v>
      </c>
      <c r="H23" s="10">
        <v>24</v>
      </c>
      <c r="I23" s="11">
        <v>229</v>
      </c>
      <c r="J23" s="11">
        <v>126</v>
      </c>
      <c r="K23" s="12">
        <v>0.6450704225352113</v>
      </c>
      <c r="L23" s="12">
        <v>0.35492957746478876</v>
      </c>
      <c r="M23" s="13">
        <v>8233292.79</v>
      </c>
      <c r="N23" s="13">
        <v>41373.330603015078</v>
      </c>
      <c r="O23" s="11">
        <v>199</v>
      </c>
    </row>
    <row r="24" spans="2:15" ht="15.75" x14ac:dyDescent="0.25">
      <c r="B24" s="15">
        <v>44621</v>
      </c>
      <c r="C24" s="103">
        <v>464</v>
      </c>
      <c r="D24" s="103">
        <v>4</v>
      </c>
      <c r="E24" s="10">
        <v>542</v>
      </c>
      <c r="F24" s="103">
        <v>520</v>
      </c>
      <c r="G24" s="10">
        <v>510</v>
      </c>
      <c r="H24" s="10">
        <v>32</v>
      </c>
      <c r="I24" s="11">
        <v>363</v>
      </c>
      <c r="J24" s="132">
        <v>147</v>
      </c>
      <c r="K24" s="134">
        <v>0.71176470588235297</v>
      </c>
      <c r="L24" s="12">
        <v>0.28823529411764698</v>
      </c>
      <c r="M24" s="13">
        <v>12907516.32</v>
      </c>
      <c r="N24" s="13">
        <v>40846.570632911396</v>
      </c>
      <c r="O24" s="11">
        <v>316</v>
      </c>
    </row>
    <row r="25" spans="2:15" ht="15.75" x14ac:dyDescent="0.25">
      <c r="B25" s="79">
        <v>44652</v>
      </c>
      <c r="C25" s="125">
        <v>422</v>
      </c>
      <c r="D25" s="125">
        <v>4</v>
      </c>
      <c r="E25" s="14">
        <v>388</v>
      </c>
      <c r="F25" s="125">
        <v>552</v>
      </c>
      <c r="G25" s="14">
        <v>364</v>
      </c>
      <c r="H25" s="14">
        <v>24</v>
      </c>
      <c r="I25" s="126">
        <v>262</v>
      </c>
      <c r="J25" s="133">
        <v>102</v>
      </c>
      <c r="K25" s="135">
        <v>0.71978021978021978</v>
      </c>
      <c r="L25" s="127">
        <v>0.28021978021978022</v>
      </c>
      <c r="M25" s="128">
        <v>12068777.609999996</v>
      </c>
      <c r="N25" s="128">
        <v>58303.273478260846</v>
      </c>
      <c r="O25" s="126">
        <v>207</v>
      </c>
    </row>
    <row r="26" spans="2:15" ht="15.75" x14ac:dyDescent="0.25">
      <c r="B26" s="79">
        <v>44682</v>
      </c>
      <c r="C26" s="125">
        <v>414</v>
      </c>
      <c r="D26" s="125">
        <v>1</v>
      </c>
      <c r="E26" s="14">
        <v>371</v>
      </c>
      <c r="F26" s="125">
        <v>594</v>
      </c>
      <c r="G26" s="14">
        <v>348</v>
      </c>
      <c r="H26" s="14">
        <v>23</v>
      </c>
      <c r="I26" s="126">
        <v>264</v>
      </c>
      <c r="J26" s="133">
        <v>84</v>
      </c>
      <c r="K26" s="135">
        <v>0.75862068965517238</v>
      </c>
      <c r="L26" s="127">
        <v>0.2413793103448276</v>
      </c>
      <c r="M26" s="128">
        <v>7967301.4499999983</v>
      </c>
      <c r="N26" s="128">
        <v>41068.564175257721</v>
      </c>
      <c r="O26" s="126">
        <v>194</v>
      </c>
    </row>
    <row r="27" spans="2:15" ht="15.75" x14ac:dyDescent="0.25">
      <c r="B27" s="79">
        <v>44713</v>
      </c>
      <c r="C27" s="125">
        <v>373</v>
      </c>
      <c r="D27" s="125">
        <v>1</v>
      </c>
      <c r="E27" s="14">
        <v>491</v>
      </c>
      <c r="F27" s="125">
        <v>476</v>
      </c>
      <c r="G27" s="14">
        <v>449</v>
      </c>
      <c r="H27" s="14">
        <v>42</v>
      </c>
      <c r="I27" s="126">
        <v>319</v>
      </c>
      <c r="J27" s="133">
        <v>130</v>
      </c>
      <c r="K27" s="135">
        <v>0.71046770601336307</v>
      </c>
      <c r="L27" s="127">
        <v>0.28953229398663699</v>
      </c>
      <c r="M27" s="128">
        <v>8029370.9200000009</v>
      </c>
      <c r="N27" s="128">
        <v>34022.758135593227</v>
      </c>
      <c r="O27" s="126">
        <v>236</v>
      </c>
    </row>
    <row r="28" spans="2:15" ht="15.75" x14ac:dyDescent="0.25">
      <c r="B28" s="118" t="s">
        <v>142</v>
      </c>
      <c r="C28" s="122">
        <f t="shared" ref="C28:J28" si="0">+SUM(C25:C27)</f>
        <v>1209</v>
      </c>
      <c r="D28" s="122">
        <f t="shared" si="0"/>
        <v>6</v>
      </c>
      <c r="E28" s="122">
        <f t="shared" si="0"/>
        <v>1250</v>
      </c>
      <c r="F28" s="122">
        <f t="shared" si="0"/>
        <v>1622</v>
      </c>
      <c r="G28" s="122">
        <f t="shared" si="0"/>
        <v>1161</v>
      </c>
      <c r="H28" s="122">
        <f t="shared" si="0"/>
        <v>89</v>
      </c>
      <c r="I28" s="122">
        <f t="shared" si="0"/>
        <v>845</v>
      </c>
      <c r="J28" s="122">
        <f t="shared" si="0"/>
        <v>316</v>
      </c>
      <c r="K28" s="123">
        <f>+I28/G28</f>
        <v>0.72782084409991388</v>
      </c>
      <c r="L28" s="123">
        <f>+J28/G28</f>
        <v>0.27217915590008612</v>
      </c>
      <c r="M28" s="124">
        <f>+SUM(M25:M27)</f>
        <v>28065449.979999997</v>
      </c>
      <c r="N28" s="124">
        <f>+M28/O28</f>
        <v>44058.791177394029</v>
      </c>
      <c r="O28" s="122">
        <f>+SUM(O25:O27)</f>
        <v>637</v>
      </c>
    </row>
    <row r="29" spans="2:15" ht="15.75" x14ac:dyDescent="0.25">
      <c r="B29" s="104"/>
      <c r="C29" s="105"/>
      <c r="D29" s="105"/>
      <c r="E29" s="106"/>
      <c r="F29" s="105"/>
      <c r="G29" s="106"/>
      <c r="H29" s="106"/>
      <c r="I29" s="107"/>
      <c r="J29" s="107"/>
      <c r="K29" s="108"/>
      <c r="L29" s="108"/>
      <c r="M29" s="109"/>
      <c r="N29" s="109"/>
      <c r="O29" s="107"/>
    </row>
    <row r="30" spans="2:15" ht="15.75" x14ac:dyDescent="0.25">
      <c r="B30" s="34" t="s">
        <v>2</v>
      </c>
      <c r="C30" s="35"/>
      <c r="D30" s="35"/>
      <c r="E30" s="35"/>
      <c r="F30" s="35"/>
      <c r="G30" s="35"/>
      <c r="H30" s="35"/>
      <c r="I30" s="35"/>
      <c r="J30" s="36"/>
      <c r="K30" s="37"/>
      <c r="L30" s="37"/>
      <c r="M30" s="38"/>
    </row>
    <row r="31" spans="2:15" x14ac:dyDescent="0.25">
      <c r="B31" s="39" t="s">
        <v>0</v>
      </c>
      <c r="C31" s="40"/>
      <c r="D31" s="40"/>
      <c r="E31" s="40"/>
      <c r="F31" s="40"/>
      <c r="G31" s="40" t="s">
        <v>107</v>
      </c>
      <c r="H31" s="40"/>
      <c r="I31" s="40"/>
      <c r="J31" s="41"/>
      <c r="K31" s="42"/>
      <c r="L31" s="42"/>
      <c r="M31" s="43"/>
    </row>
    <row r="32" spans="2:15" x14ac:dyDescent="0.25">
      <c r="B32" s="39" t="s">
        <v>98</v>
      </c>
      <c r="C32" s="40"/>
      <c r="D32" s="40"/>
      <c r="E32" s="40"/>
      <c r="F32" s="40"/>
      <c r="G32" s="40" t="s">
        <v>108</v>
      </c>
      <c r="H32" s="40"/>
      <c r="I32" s="40"/>
      <c r="J32" s="41"/>
      <c r="K32" s="42"/>
      <c r="L32" s="42"/>
      <c r="M32" s="43"/>
    </row>
    <row r="33" spans="2:13" x14ac:dyDescent="0.25">
      <c r="B33" s="39" t="s">
        <v>99</v>
      </c>
      <c r="C33" s="40"/>
      <c r="D33" s="40"/>
      <c r="E33" s="40"/>
      <c r="F33" s="40"/>
      <c r="G33" s="40" t="s">
        <v>6</v>
      </c>
      <c r="H33" s="40"/>
      <c r="I33" s="40"/>
      <c r="J33" s="41"/>
      <c r="K33" s="42"/>
      <c r="L33" s="42"/>
      <c r="M33" s="43"/>
    </row>
    <row r="34" spans="2:13" x14ac:dyDescent="0.25">
      <c r="B34" s="39" t="s">
        <v>100</v>
      </c>
      <c r="C34" s="40"/>
      <c r="D34" s="40"/>
      <c r="E34" s="40"/>
      <c r="F34" s="40"/>
      <c r="G34" s="40" t="s">
        <v>109</v>
      </c>
      <c r="H34" s="40"/>
      <c r="I34" s="40"/>
      <c r="J34" s="41"/>
      <c r="K34" s="42"/>
      <c r="L34" s="42"/>
      <c r="M34" s="43"/>
    </row>
    <row r="35" spans="2:13" x14ac:dyDescent="0.25">
      <c r="B35" s="39" t="s">
        <v>101</v>
      </c>
      <c r="C35" s="40"/>
      <c r="D35" s="40"/>
      <c r="E35" s="40"/>
      <c r="F35" s="40"/>
      <c r="G35" s="40" t="s">
        <v>5</v>
      </c>
      <c r="H35" s="40"/>
      <c r="I35" s="40"/>
      <c r="J35" s="41"/>
      <c r="K35" s="42"/>
      <c r="L35" s="42"/>
      <c r="M35" s="43"/>
    </row>
    <row r="36" spans="2:13" x14ac:dyDescent="0.25">
      <c r="B36" s="39" t="s">
        <v>1</v>
      </c>
      <c r="C36" s="40"/>
      <c r="D36" s="40"/>
      <c r="E36" s="40"/>
      <c r="F36" s="40"/>
      <c r="G36" s="40" t="s">
        <v>110</v>
      </c>
      <c r="H36" s="40"/>
      <c r="I36" s="40"/>
      <c r="J36" s="41"/>
      <c r="K36" s="42"/>
      <c r="L36" s="42"/>
      <c r="M36" s="43"/>
    </row>
    <row r="37" spans="2:13" x14ac:dyDescent="0.25">
      <c r="B37" s="39" t="s">
        <v>111</v>
      </c>
      <c r="C37" s="40"/>
      <c r="D37" s="40"/>
      <c r="E37" s="40"/>
      <c r="F37" s="40"/>
      <c r="G37" s="40" t="s">
        <v>112</v>
      </c>
      <c r="H37" s="40"/>
      <c r="I37" s="40"/>
      <c r="J37" s="41"/>
      <c r="K37" s="42"/>
      <c r="L37" s="42"/>
      <c r="M37" s="43"/>
    </row>
    <row r="38" spans="2:13" x14ac:dyDescent="0.25">
      <c r="B38" s="44" t="s">
        <v>113</v>
      </c>
      <c r="C38" s="1"/>
      <c r="D38" s="1"/>
      <c r="E38" s="1"/>
      <c r="F38" s="1"/>
      <c r="G38" s="1" t="s">
        <v>114</v>
      </c>
      <c r="H38" s="1"/>
      <c r="I38" s="1"/>
      <c r="J38" s="45"/>
      <c r="K38" s="46"/>
      <c r="L38" s="46"/>
      <c r="M38" s="47"/>
    </row>
    <row r="39" spans="2:13" x14ac:dyDescent="0.25">
      <c r="B39" s="48"/>
      <c r="C39" s="2"/>
      <c r="D39" s="2"/>
      <c r="E39" s="2"/>
      <c r="F39" s="2"/>
      <c r="G39" s="2" t="s">
        <v>115</v>
      </c>
      <c r="H39" s="2"/>
      <c r="I39" s="2"/>
      <c r="J39" s="49"/>
      <c r="K39" s="50"/>
      <c r="L39" s="50"/>
      <c r="M39" s="51"/>
    </row>
    <row r="40" spans="2:13" x14ac:dyDescent="0.25">
      <c r="B40" s="39" t="s">
        <v>3</v>
      </c>
      <c r="C40" s="40"/>
      <c r="D40" s="40"/>
      <c r="E40" s="40"/>
      <c r="F40" s="40"/>
      <c r="G40" s="40" t="s">
        <v>8</v>
      </c>
      <c r="H40" s="40"/>
      <c r="I40" s="40"/>
      <c r="J40" s="41"/>
      <c r="K40" s="42"/>
      <c r="L40" s="42"/>
      <c r="M40" s="43"/>
    </row>
    <row r="41" spans="2:13" x14ac:dyDescent="0.25">
      <c r="B41" s="39" t="s">
        <v>4</v>
      </c>
      <c r="C41" s="40"/>
      <c r="D41" s="40"/>
      <c r="E41" s="40"/>
      <c r="F41" s="40"/>
      <c r="G41" s="40" t="s">
        <v>9</v>
      </c>
      <c r="H41" s="40"/>
      <c r="I41" s="40"/>
      <c r="J41" s="41"/>
      <c r="K41" s="42"/>
      <c r="L41" s="42"/>
      <c r="M41" s="43"/>
    </row>
    <row r="42" spans="2:13" x14ac:dyDescent="0.25">
      <c r="B42" s="39" t="s">
        <v>116</v>
      </c>
      <c r="C42" s="40"/>
      <c r="D42" s="40"/>
      <c r="E42" s="40"/>
      <c r="F42" s="40"/>
      <c r="G42" s="40" t="s">
        <v>7</v>
      </c>
      <c r="H42" s="40"/>
      <c r="I42" s="40"/>
      <c r="J42" s="41"/>
      <c r="K42" s="42"/>
      <c r="L42" s="42"/>
      <c r="M42" s="43"/>
    </row>
    <row r="43" spans="2:13" x14ac:dyDescent="0.25">
      <c r="B43" s="39" t="s">
        <v>106</v>
      </c>
      <c r="C43" s="40"/>
      <c r="D43" s="40"/>
      <c r="E43" s="40"/>
      <c r="F43" s="40"/>
      <c r="G43" s="40" t="s">
        <v>117</v>
      </c>
      <c r="H43" s="40"/>
      <c r="I43" s="40"/>
      <c r="J43" s="41"/>
      <c r="K43" s="42"/>
      <c r="L43" s="42"/>
      <c r="M43" s="43"/>
    </row>
    <row r="44" spans="2:13" x14ac:dyDescent="0.25">
      <c r="B44" s="39" t="s">
        <v>10</v>
      </c>
      <c r="C44" s="40"/>
      <c r="D44" s="40"/>
      <c r="E44" s="40"/>
      <c r="F44" s="40"/>
      <c r="G44" s="40" t="s">
        <v>11</v>
      </c>
      <c r="H44" s="40"/>
      <c r="I44" s="40"/>
      <c r="J44" s="41"/>
      <c r="K44" s="42"/>
      <c r="L44" s="42"/>
      <c r="M44" s="43"/>
    </row>
    <row r="46" spans="2:13" x14ac:dyDescent="0.25">
      <c r="B46" s="52" t="s">
        <v>131</v>
      </c>
    </row>
  </sheetData>
  <sheetProtection algorithmName="SHA-512" hashValue="1qoM19+at1Pkljcbe6uofy2oI8Utn1ExbVOy0Uzf89v9FXgip8ngsv3hEJJUlNuZ3zkmbcotwTzp3pgrVeu2yw==" saltValue="QqVAq4rgdzqUyBXVftf0Ww==" spinCount="100000" sheet="1" objects="1" scenarios="1"/>
  <mergeCells count="4">
    <mergeCell ref="I3:L3"/>
    <mergeCell ref="C3:F3"/>
    <mergeCell ref="G3:H3"/>
    <mergeCell ref="M3:O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W53"/>
  <sheetViews>
    <sheetView showGridLines="0" workbookViewId="0">
      <selection activeCell="B28" sqref="B28"/>
    </sheetView>
  </sheetViews>
  <sheetFormatPr baseColWidth="10" defaultColWidth="9.140625" defaultRowHeight="15" x14ac:dyDescent="0.25"/>
  <cols>
    <col min="1" max="1" width="5.7109375" style="3" customWidth="1"/>
    <col min="2" max="2" width="16.42578125" style="7" customWidth="1"/>
    <col min="3" max="3" width="22.140625" style="3" customWidth="1"/>
    <col min="4" max="4" width="17.85546875" style="3" customWidth="1"/>
    <col min="5" max="5" width="13.28515625" style="3" customWidth="1"/>
    <col min="6" max="6" width="14.140625" style="3" customWidth="1"/>
    <col min="7" max="7" width="12.28515625" style="3" customWidth="1"/>
    <col min="8" max="8" width="15.140625" style="5" customWidth="1"/>
    <col min="9" max="9" width="9.28515625" style="5" customWidth="1"/>
    <col min="10" max="10" width="12.140625" style="3" customWidth="1"/>
    <col min="11" max="11" width="14.42578125" style="3" customWidth="1"/>
    <col min="12" max="12" width="15.5703125" style="5" bestFit="1" customWidth="1"/>
    <col min="13" max="13" width="12.42578125" style="5" bestFit="1" customWidth="1"/>
    <col min="14" max="14" width="16.140625" style="6" customWidth="1"/>
    <col min="15" max="15" width="16.85546875" style="6" customWidth="1"/>
    <col min="16" max="16" width="11.85546875" style="6" bestFit="1" customWidth="1"/>
    <col min="17" max="17" width="12.140625" style="3" bestFit="1" customWidth="1"/>
    <col min="18" max="18" width="16.85546875" style="3" customWidth="1"/>
    <col min="19" max="19" width="17.140625" style="3" customWidth="1"/>
    <col min="20" max="20" width="15.42578125" style="3" customWidth="1"/>
    <col min="21" max="21" width="12" style="3" customWidth="1"/>
    <col min="22" max="22" width="14.42578125" style="3" customWidth="1"/>
    <col min="23" max="23" width="18.28515625" style="3" customWidth="1"/>
    <col min="24" max="16384" width="9.140625" style="3"/>
  </cols>
  <sheetData>
    <row r="1" spans="2:23" ht="50.1" customHeight="1" x14ac:dyDescent="0.25"/>
    <row r="2" spans="2:23" ht="20.100000000000001" customHeight="1" x14ac:dyDescent="0.3">
      <c r="B2" s="17" t="s">
        <v>119</v>
      </c>
    </row>
    <row r="3" spans="2:23" ht="30" customHeight="1" x14ac:dyDescent="0.25">
      <c r="B3" s="80"/>
      <c r="C3" s="196" t="s">
        <v>126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</row>
    <row r="4" spans="2:23" s="67" customFormat="1" ht="30" customHeight="1" x14ac:dyDescent="0.25">
      <c r="B4" s="81" t="s">
        <v>0</v>
      </c>
      <c r="C4" s="82" t="s">
        <v>18</v>
      </c>
      <c r="D4" s="83" t="s">
        <v>19</v>
      </c>
      <c r="E4" s="82" t="s">
        <v>20</v>
      </c>
      <c r="F4" s="84" t="s">
        <v>21</v>
      </c>
      <c r="G4" s="84" t="s">
        <v>22</v>
      </c>
      <c r="H4" s="85" t="s">
        <v>23</v>
      </c>
      <c r="I4" s="86" t="s">
        <v>24</v>
      </c>
      <c r="J4" s="82" t="s">
        <v>25</v>
      </c>
      <c r="K4" s="84" t="s">
        <v>26</v>
      </c>
      <c r="L4" s="87" t="s">
        <v>27</v>
      </c>
      <c r="M4" s="86" t="s">
        <v>28</v>
      </c>
      <c r="N4" s="88" t="s">
        <v>54</v>
      </c>
      <c r="O4" s="129" t="s">
        <v>139</v>
      </c>
      <c r="P4" s="89" t="s">
        <v>29</v>
      </c>
      <c r="Q4" s="90" t="s">
        <v>30</v>
      </c>
      <c r="R4" s="90" t="s">
        <v>53</v>
      </c>
      <c r="S4" s="90" t="s">
        <v>31</v>
      </c>
      <c r="T4" s="90" t="s">
        <v>55</v>
      </c>
      <c r="U4" s="90" t="s">
        <v>32</v>
      </c>
      <c r="V4" s="90" t="s">
        <v>33</v>
      </c>
      <c r="W4" s="90" t="s">
        <v>34</v>
      </c>
    </row>
    <row r="5" spans="2:23" ht="15.75" x14ac:dyDescent="0.25">
      <c r="B5" s="15">
        <v>44044</v>
      </c>
      <c r="C5" s="10"/>
      <c r="D5" s="10">
        <v>9</v>
      </c>
      <c r="E5" s="10"/>
      <c r="F5" s="10"/>
      <c r="G5" s="10">
        <v>1</v>
      </c>
      <c r="H5" s="10"/>
      <c r="I5" s="9">
        <v>22</v>
      </c>
      <c r="J5" s="10">
        <v>33</v>
      </c>
      <c r="K5" s="10">
        <v>9</v>
      </c>
      <c r="L5" s="10"/>
      <c r="M5" s="10"/>
      <c r="N5" s="10">
        <v>5</v>
      </c>
      <c r="O5" s="10"/>
      <c r="P5" s="10">
        <v>2</v>
      </c>
      <c r="Q5" s="10">
        <v>7</v>
      </c>
      <c r="R5" s="10"/>
      <c r="S5" s="10">
        <v>12</v>
      </c>
      <c r="T5" s="10"/>
      <c r="U5" s="10">
        <v>13</v>
      </c>
      <c r="V5" s="10">
        <v>1</v>
      </c>
      <c r="W5" s="10">
        <v>15</v>
      </c>
    </row>
    <row r="6" spans="2:23" ht="15.75" x14ac:dyDescent="0.25">
      <c r="B6" s="15">
        <v>44075</v>
      </c>
      <c r="C6" s="10"/>
      <c r="D6" s="10">
        <v>9</v>
      </c>
      <c r="E6" s="10">
        <v>3</v>
      </c>
      <c r="F6" s="10">
        <v>3</v>
      </c>
      <c r="G6" s="10">
        <v>1</v>
      </c>
      <c r="H6" s="10"/>
      <c r="I6" s="10">
        <v>26</v>
      </c>
      <c r="J6" s="10">
        <v>41</v>
      </c>
      <c r="K6" s="10">
        <v>4</v>
      </c>
      <c r="L6" s="10">
        <v>2</v>
      </c>
      <c r="M6" s="10">
        <v>2</v>
      </c>
      <c r="N6" s="10">
        <v>2</v>
      </c>
      <c r="O6" s="10"/>
      <c r="P6" s="10">
        <v>3</v>
      </c>
      <c r="Q6" s="10">
        <v>13</v>
      </c>
      <c r="R6" s="10"/>
      <c r="S6" s="10">
        <v>34</v>
      </c>
      <c r="T6" s="10">
        <v>2</v>
      </c>
      <c r="U6" s="10">
        <v>20</v>
      </c>
      <c r="V6" s="10">
        <v>1</v>
      </c>
      <c r="W6" s="10">
        <v>18</v>
      </c>
    </row>
    <row r="7" spans="2:23" ht="15.75" x14ac:dyDescent="0.25">
      <c r="B7" s="15">
        <v>44105</v>
      </c>
      <c r="C7" s="10"/>
      <c r="D7" s="10">
        <v>10</v>
      </c>
      <c r="E7" s="10">
        <v>1</v>
      </c>
      <c r="F7" s="10"/>
      <c r="G7" s="10">
        <v>1</v>
      </c>
      <c r="H7" s="10">
        <v>1</v>
      </c>
      <c r="I7" s="10">
        <v>46</v>
      </c>
      <c r="J7" s="10">
        <v>57</v>
      </c>
      <c r="K7" s="10">
        <v>5</v>
      </c>
      <c r="L7" s="10">
        <v>1</v>
      </c>
      <c r="M7" s="10">
        <v>3</v>
      </c>
      <c r="N7" s="10">
        <v>3</v>
      </c>
      <c r="O7" s="10">
        <v>1</v>
      </c>
      <c r="P7" s="10">
        <v>1</v>
      </c>
      <c r="Q7" s="10">
        <v>5</v>
      </c>
      <c r="R7" s="10"/>
      <c r="S7" s="10">
        <v>35</v>
      </c>
      <c r="T7" s="10"/>
      <c r="U7" s="10">
        <v>20</v>
      </c>
      <c r="V7" s="10"/>
      <c r="W7" s="10">
        <v>21</v>
      </c>
    </row>
    <row r="8" spans="2:23" ht="15.75" x14ac:dyDescent="0.25">
      <c r="B8" s="15">
        <v>44136</v>
      </c>
      <c r="C8" s="10">
        <v>1</v>
      </c>
      <c r="D8" s="10">
        <v>8</v>
      </c>
      <c r="E8" s="10"/>
      <c r="F8" s="10"/>
      <c r="G8" s="10">
        <v>1</v>
      </c>
      <c r="H8" s="10">
        <v>1</v>
      </c>
      <c r="I8" s="10">
        <v>35</v>
      </c>
      <c r="J8" s="10">
        <v>83</v>
      </c>
      <c r="K8" s="10">
        <v>3</v>
      </c>
      <c r="L8" s="10"/>
      <c r="M8" s="10">
        <v>5</v>
      </c>
      <c r="N8" s="10">
        <v>6</v>
      </c>
      <c r="O8" s="10"/>
      <c r="P8" s="10"/>
      <c r="Q8" s="10">
        <v>9</v>
      </c>
      <c r="R8" s="10"/>
      <c r="S8" s="10">
        <v>38</v>
      </c>
      <c r="T8" s="10">
        <v>1</v>
      </c>
      <c r="U8" s="10">
        <v>18</v>
      </c>
      <c r="V8" s="10">
        <v>1</v>
      </c>
      <c r="W8" s="10">
        <v>25</v>
      </c>
    </row>
    <row r="9" spans="2:23" ht="15.75" x14ac:dyDescent="0.25">
      <c r="B9" s="15">
        <v>44166</v>
      </c>
      <c r="C9" s="10">
        <v>1</v>
      </c>
      <c r="D9" s="10">
        <v>11</v>
      </c>
      <c r="E9" s="10">
        <v>2</v>
      </c>
      <c r="F9" s="10">
        <v>1</v>
      </c>
      <c r="G9" s="10">
        <v>6</v>
      </c>
      <c r="H9" s="10">
        <v>2</v>
      </c>
      <c r="I9" s="10">
        <v>27</v>
      </c>
      <c r="J9" s="10">
        <v>132</v>
      </c>
      <c r="K9" s="10">
        <v>7</v>
      </c>
      <c r="L9" s="10"/>
      <c r="M9" s="10">
        <v>3</v>
      </c>
      <c r="N9" s="10">
        <v>8</v>
      </c>
      <c r="O9" s="10"/>
      <c r="P9" s="10">
        <v>4</v>
      </c>
      <c r="Q9" s="10">
        <v>14</v>
      </c>
      <c r="R9" s="10"/>
      <c r="S9" s="10">
        <v>24</v>
      </c>
      <c r="T9" s="10"/>
      <c r="U9" s="10">
        <v>28</v>
      </c>
      <c r="V9" s="10">
        <v>1</v>
      </c>
      <c r="W9" s="10">
        <v>25</v>
      </c>
    </row>
    <row r="10" spans="2:23" ht="15.75" x14ac:dyDescent="0.25">
      <c r="B10" s="15">
        <v>44197</v>
      </c>
      <c r="C10" s="10"/>
      <c r="D10" s="10">
        <v>19</v>
      </c>
      <c r="E10" s="10">
        <v>5</v>
      </c>
      <c r="F10" s="10">
        <v>2</v>
      </c>
      <c r="G10" s="10">
        <v>6</v>
      </c>
      <c r="H10" s="10">
        <v>2</v>
      </c>
      <c r="I10" s="10">
        <v>18</v>
      </c>
      <c r="J10" s="10">
        <v>112</v>
      </c>
      <c r="K10" s="10">
        <v>11</v>
      </c>
      <c r="L10" s="10">
        <v>1</v>
      </c>
      <c r="M10" s="10">
        <v>2</v>
      </c>
      <c r="N10" s="10">
        <v>13</v>
      </c>
      <c r="O10" s="10"/>
      <c r="P10" s="10">
        <v>3</v>
      </c>
      <c r="Q10" s="10">
        <v>21</v>
      </c>
      <c r="R10" s="10">
        <v>1</v>
      </c>
      <c r="S10" s="10">
        <v>10</v>
      </c>
      <c r="T10" s="10"/>
      <c r="U10" s="10">
        <v>30</v>
      </c>
      <c r="V10" s="10">
        <v>2</v>
      </c>
      <c r="W10" s="10">
        <v>27</v>
      </c>
    </row>
    <row r="11" spans="2:23" ht="15.75" x14ac:dyDescent="0.25">
      <c r="B11" s="15">
        <v>44228</v>
      </c>
      <c r="C11" s="10">
        <v>1</v>
      </c>
      <c r="D11" s="10">
        <v>12</v>
      </c>
      <c r="E11" s="10">
        <v>3</v>
      </c>
      <c r="F11" s="10">
        <v>2</v>
      </c>
      <c r="G11" s="10">
        <v>3</v>
      </c>
      <c r="H11" s="10">
        <v>2</v>
      </c>
      <c r="I11" s="10">
        <v>21</v>
      </c>
      <c r="J11" s="10">
        <v>124</v>
      </c>
      <c r="K11" s="10">
        <v>9</v>
      </c>
      <c r="L11" s="10"/>
      <c r="M11" s="10">
        <v>4</v>
      </c>
      <c r="N11" s="10">
        <v>15</v>
      </c>
      <c r="O11" s="10">
        <v>2</v>
      </c>
      <c r="P11" s="10">
        <v>2</v>
      </c>
      <c r="Q11" s="10">
        <v>11</v>
      </c>
      <c r="R11" s="10"/>
      <c r="S11" s="10">
        <v>36</v>
      </c>
      <c r="T11" s="10">
        <v>1</v>
      </c>
      <c r="U11" s="10">
        <v>34</v>
      </c>
      <c r="V11" s="10"/>
      <c r="W11" s="10">
        <v>30</v>
      </c>
    </row>
    <row r="12" spans="2:23" ht="15.75" x14ac:dyDescent="0.25">
      <c r="B12" s="15">
        <v>44256</v>
      </c>
      <c r="C12" s="10"/>
      <c r="D12" s="10">
        <v>19</v>
      </c>
      <c r="E12" s="10">
        <v>3</v>
      </c>
      <c r="F12" s="10">
        <v>2</v>
      </c>
      <c r="G12" s="10">
        <v>3</v>
      </c>
      <c r="H12" s="10">
        <v>1</v>
      </c>
      <c r="I12" s="10">
        <v>31</v>
      </c>
      <c r="J12" s="10">
        <v>172</v>
      </c>
      <c r="K12" s="10">
        <v>5</v>
      </c>
      <c r="L12" s="10">
        <v>2</v>
      </c>
      <c r="M12" s="10">
        <v>8</v>
      </c>
      <c r="N12" s="10">
        <v>13</v>
      </c>
      <c r="O12" s="10">
        <v>3</v>
      </c>
      <c r="P12" s="10">
        <v>2</v>
      </c>
      <c r="Q12" s="10">
        <v>29</v>
      </c>
      <c r="R12" s="10"/>
      <c r="S12" s="10">
        <v>19</v>
      </c>
      <c r="T12" s="10">
        <v>2</v>
      </c>
      <c r="U12" s="10">
        <v>23</v>
      </c>
      <c r="V12" s="10">
        <v>2</v>
      </c>
      <c r="W12" s="10">
        <v>38</v>
      </c>
    </row>
    <row r="13" spans="2:23" ht="15.75" x14ac:dyDescent="0.25">
      <c r="B13" s="15">
        <v>44287</v>
      </c>
      <c r="C13" s="10">
        <v>2</v>
      </c>
      <c r="D13" s="10">
        <v>24</v>
      </c>
      <c r="E13" s="10">
        <v>2</v>
      </c>
      <c r="F13" s="10">
        <v>1</v>
      </c>
      <c r="G13" s="10">
        <v>8</v>
      </c>
      <c r="H13" s="10"/>
      <c r="I13" s="10">
        <v>5</v>
      </c>
      <c r="J13" s="10">
        <v>173</v>
      </c>
      <c r="K13" s="10">
        <v>5</v>
      </c>
      <c r="L13" s="10">
        <v>3</v>
      </c>
      <c r="M13" s="10">
        <v>6</v>
      </c>
      <c r="N13" s="10">
        <v>23</v>
      </c>
      <c r="O13" s="10">
        <v>1</v>
      </c>
      <c r="P13" s="10"/>
      <c r="Q13" s="10">
        <v>31</v>
      </c>
      <c r="R13" s="10">
        <v>1</v>
      </c>
      <c r="S13" s="10">
        <v>13</v>
      </c>
      <c r="T13" s="10"/>
      <c r="U13" s="10">
        <v>28</v>
      </c>
      <c r="V13" s="10">
        <v>2</v>
      </c>
      <c r="W13" s="10">
        <v>28</v>
      </c>
    </row>
    <row r="14" spans="2:23" ht="15.75" x14ac:dyDescent="0.25">
      <c r="B14" s="15">
        <v>44317</v>
      </c>
      <c r="C14" s="10"/>
      <c r="D14" s="10">
        <v>12</v>
      </c>
      <c r="E14" s="10">
        <v>3</v>
      </c>
      <c r="F14" s="10">
        <v>1</v>
      </c>
      <c r="G14" s="10">
        <v>4</v>
      </c>
      <c r="H14" s="10">
        <v>1</v>
      </c>
      <c r="I14" s="10">
        <v>20</v>
      </c>
      <c r="J14" s="10">
        <v>178</v>
      </c>
      <c r="K14" s="10">
        <v>9</v>
      </c>
      <c r="L14" s="10">
        <v>1</v>
      </c>
      <c r="M14" s="10">
        <v>10</v>
      </c>
      <c r="N14" s="10">
        <v>19</v>
      </c>
      <c r="O14" s="10">
        <v>2</v>
      </c>
      <c r="P14" s="10">
        <v>1</v>
      </c>
      <c r="Q14" s="10">
        <v>28</v>
      </c>
      <c r="R14" s="10">
        <v>1</v>
      </c>
      <c r="S14" s="10">
        <v>22</v>
      </c>
      <c r="T14" s="10"/>
      <c r="U14" s="10">
        <v>23</v>
      </c>
      <c r="V14" s="10">
        <v>4</v>
      </c>
      <c r="W14" s="10">
        <v>31</v>
      </c>
    </row>
    <row r="15" spans="2:23" ht="15.75" x14ac:dyDescent="0.25">
      <c r="B15" s="15">
        <v>44348</v>
      </c>
      <c r="C15" s="14">
        <v>4</v>
      </c>
      <c r="D15" s="14">
        <v>17</v>
      </c>
      <c r="E15" s="14">
        <v>2</v>
      </c>
      <c r="F15" s="14">
        <v>3</v>
      </c>
      <c r="G15" s="14">
        <v>5</v>
      </c>
      <c r="H15" s="14">
        <v>1</v>
      </c>
      <c r="I15" s="14">
        <v>12</v>
      </c>
      <c r="J15" s="14">
        <v>178</v>
      </c>
      <c r="K15" s="14">
        <v>3</v>
      </c>
      <c r="L15" s="14">
        <v>1</v>
      </c>
      <c r="M15" s="14">
        <v>6</v>
      </c>
      <c r="N15" s="14">
        <v>16</v>
      </c>
      <c r="O15" s="14">
        <v>6</v>
      </c>
      <c r="P15" s="14">
        <v>2</v>
      </c>
      <c r="Q15" s="14">
        <v>28</v>
      </c>
      <c r="R15" s="14">
        <v>1</v>
      </c>
      <c r="S15" s="14">
        <v>16</v>
      </c>
      <c r="T15" s="14">
        <v>1</v>
      </c>
      <c r="U15" s="14">
        <v>26</v>
      </c>
      <c r="V15" s="14">
        <v>3</v>
      </c>
      <c r="W15" s="14">
        <v>42</v>
      </c>
    </row>
    <row r="16" spans="2:23" ht="15.75" x14ac:dyDescent="0.25">
      <c r="B16" s="15">
        <v>44378</v>
      </c>
      <c r="C16" s="10">
        <v>3</v>
      </c>
      <c r="D16" s="10">
        <v>16</v>
      </c>
      <c r="E16" s="10">
        <v>4</v>
      </c>
      <c r="F16" s="10"/>
      <c r="G16" s="10">
        <v>4</v>
      </c>
      <c r="H16" s="10">
        <v>1</v>
      </c>
      <c r="I16" s="10">
        <v>15</v>
      </c>
      <c r="J16" s="10">
        <v>206</v>
      </c>
      <c r="K16" s="10">
        <v>8</v>
      </c>
      <c r="L16" s="10"/>
      <c r="M16" s="10">
        <v>8</v>
      </c>
      <c r="N16" s="10">
        <v>26</v>
      </c>
      <c r="O16" s="10">
        <v>3</v>
      </c>
      <c r="P16" s="10">
        <v>2</v>
      </c>
      <c r="Q16" s="10">
        <v>37</v>
      </c>
      <c r="R16" s="10"/>
      <c r="S16" s="10">
        <v>13</v>
      </c>
      <c r="T16" s="10"/>
      <c r="U16" s="10">
        <v>31</v>
      </c>
      <c r="V16" s="10">
        <v>4</v>
      </c>
      <c r="W16" s="10">
        <v>34</v>
      </c>
    </row>
    <row r="17" spans="2:23" ht="15.75" x14ac:dyDescent="0.25">
      <c r="B17" s="15">
        <v>44409</v>
      </c>
      <c r="C17" s="10">
        <v>1</v>
      </c>
      <c r="D17" s="10">
        <v>11</v>
      </c>
      <c r="E17" s="10">
        <v>1</v>
      </c>
      <c r="F17" s="10">
        <v>1</v>
      </c>
      <c r="G17" s="10">
        <v>2</v>
      </c>
      <c r="H17" s="10">
        <v>1</v>
      </c>
      <c r="I17" s="10">
        <v>23</v>
      </c>
      <c r="J17" s="10">
        <v>185</v>
      </c>
      <c r="K17" s="10">
        <v>8</v>
      </c>
      <c r="L17" s="10">
        <v>1</v>
      </c>
      <c r="M17" s="10">
        <v>13</v>
      </c>
      <c r="N17" s="10">
        <v>19</v>
      </c>
      <c r="O17" s="10">
        <v>4</v>
      </c>
      <c r="P17" s="10">
        <v>2</v>
      </c>
      <c r="Q17" s="10">
        <v>32</v>
      </c>
      <c r="R17" s="10"/>
      <c r="S17" s="10">
        <v>9</v>
      </c>
      <c r="T17" s="10"/>
      <c r="U17" s="10">
        <v>28</v>
      </c>
      <c r="V17" s="10">
        <v>4</v>
      </c>
      <c r="W17" s="10">
        <v>26</v>
      </c>
    </row>
    <row r="18" spans="2:23" ht="15.75" x14ac:dyDescent="0.25">
      <c r="B18" s="15">
        <v>44440</v>
      </c>
      <c r="C18" s="14"/>
      <c r="D18" s="14">
        <v>11</v>
      </c>
      <c r="E18" s="14">
        <v>2</v>
      </c>
      <c r="F18" s="14">
        <v>1</v>
      </c>
      <c r="G18" s="14">
        <v>4</v>
      </c>
      <c r="H18" s="14"/>
      <c r="I18" s="14">
        <v>12</v>
      </c>
      <c r="J18" s="14">
        <v>166</v>
      </c>
      <c r="K18" s="14">
        <v>9</v>
      </c>
      <c r="L18" s="14">
        <v>2</v>
      </c>
      <c r="M18" s="14">
        <v>10</v>
      </c>
      <c r="N18" s="14">
        <v>21</v>
      </c>
      <c r="O18" s="14">
        <v>5</v>
      </c>
      <c r="P18" s="14">
        <v>2</v>
      </c>
      <c r="Q18" s="14">
        <v>28</v>
      </c>
      <c r="R18" s="14"/>
      <c r="S18" s="14">
        <v>12</v>
      </c>
      <c r="T18" s="14"/>
      <c r="U18" s="14">
        <v>23</v>
      </c>
      <c r="V18" s="14">
        <v>3</v>
      </c>
      <c r="W18" s="14">
        <v>32</v>
      </c>
    </row>
    <row r="19" spans="2:23" ht="15.75" x14ac:dyDescent="0.25">
      <c r="B19" s="15">
        <v>44470</v>
      </c>
      <c r="C19" s="10">
        <v>3</v>
      </c>
      <c r="D19" s="10">
        <v>16</v>
      </c>
      <c r="E19" s="10"/>
      <c r="F19" s="10"/>
      <c r="G19" s="10">
        <v>9</v>
      </c>
      <c r="H19" s="10"/>
      <c r="I19" s="10">
        <v>9</v>
      </c>
      <c r="J19" s="10">
        <v>161</v>
      </c>
      <c r="K19" s="10">
        <v>12</v>
      </c>
      <c r="L19" s="10"/>
      <c r="M19" s="10">
        <v>3</v>
      </c>
      <c r="N19" s="10">
        <v>16</v>
      </c>
      <c r="O19" s="10">
        <v>3</v>
      </c>
      <c r="P19" s="10"/>
      <c r="Q19" s="10">
        <v>19</v>
      </c>
      <c r="R19" s="10"/>
      <c r="S19" s="10">
        <v>9</v>
      </c>
      <c r="T19" s="10"/>
      <c r="U19" s="10">
        <v>22</v>
      </c>
      <c r="V19" s="10"/>
      <c r="W19" s="10">
        <v>25</v>
      </c>
    </row>
    <row r="20" spans="2:23" ht="15.75" x14ac:dyDescent="0.25">
      <c r="B20" s="15">
        <v>44501</v>
      </c>
      <c r="C20" s="10">
        <v>3</v>
      </c>
      <c r="D20" s="10">
        <v>15</v>
      </c>
      <c r="E20" s="10">
        <v>1</v>
      </c>
      <c r="F20" s="10">
        <v>5</v>
      </c>
      <c r="G20" s="10">
        <v>9</v>
      </c>
      <c r="H20" s="10"/>
      <c r="I20" s="10">
        <v>15</v>
      </c>
      <c r="J20" s="10">
        <v>169</v>
      </c>
      <c r="K20" s="10">
        <v>14</v>
      </c>
      <c r="L20" s="10"/>
      <c r="M20" s="10">
        <v>19</v>
      </c>
      <c r="N20" s="10">
        <v>22</v>
      </c>
      <c r="O20" s="10">
        <v>6</v>
      </c>
      <c r="P20" s="10"/>
      <c r="Q20" s="10">
        <v>19</v>
      </c>
      <c r="R20" s="10">
        <v>1</v>
      </c>
      <c r="S20" s="10">
        <v>3</v>
      </c>
      <c r="T20" s="10"/>
      <c r="U20" s="10">
        <v>32</v>
      </c>
      <c r="V20" s="10"/>
      <c r="W20" s="10">
        <v>38</v>
      </c>
    </row>
    <row r="21" spans="2:23" ht="15.75" x14ac:dyDescent="0.25">
      <c r="B21" s="15">
        <v>44531</v>
      </c>
      <c r="C21" s="10">
        <v>3</v>
      </c>
      <c r="D21" s="10">
        <v>10</v>
      </c>
      <c r="E21" s="10"/>
      <c r="F21" s="10">
        <v>4</v>
      </c>
      <c r="G21" s="10">
        <v>7</v>
      </c>
      <c r="H21" s="10">
        <v>1</v>
      </c>
      <c r="I21" s="10">
        <v>10</v>
      </c>
      <c r="J21" s="10">
        <v>158</v>
      </c>
      <c r="K21" s="10">
        <v>11</v>
      </c>
      <c r="L21" s="10"/>
      <c r="M21" s="10">
        <v>15</v>
      </c>
      <c r="N21" s="10">
        <v>25</v>
      </c>
      <c r="O21" s="10"/>
      <c r="P21" s="10">
        <v>1</v>
      </c>
      <c r="Q21" s="10">
        <v>16</v>
      </c>
      <c r="R21" s="10"/>
      <c r="S21" s="10">
        <v>5</v>
      </c>
      <c r="T21" s="10"/>
      <c r="U21" s="10">
        <v>40</v>
      </c>
      <c r="V21" s="10">
        <v>5</v>
      </c>
      <c r="W21" s="10">
        <v>30</v>
      </c>
    </row>
    <row r="22" spans="2:23" ht="15.75" x14ac:dyDescent="0.25">
      <c r="B22" s="15">
        <v>44562</v>
      </c>
      <c r="C22" s="10">
        <v>3</v>
      </c>
      <c r="D22" s="10">
        <v>19</v>
      </c>
      <c r="E22" s="10">
        <v>1</v>
      </c>
      <c r="F22" s="10">
        <v>5</v>
      </c>
      <c r="G22" s="10">
        <v>11</v>
      </c>
      <c r="H22" s="10"/>
      <c r="I22" s="10">
        <v>12</v>
      </c>
      <c r="J22" s="10">
        <v>191</v>
      </c>
      <c r="K22" s="10">
        <v>12</v>
      </c>
      <c r="L22" s="10">
        <v>1</v>
      </c>
      <c r="M22" s="10">
        <v>9</v>
      </c>
      <c r="N22" s="10">
        <v>10</v>
      </c>
      <c r="O22" s="10">
        <v>1</v>
      </c>
      <c r="P22" s="10">
        <v>6</v>
      </c>
      <c r="Q22" s="10">
        <v>24</v>
      </c>
      <c r="R22" s="10"/>
      <c r="S22" s="10">
        <v>2</v>
      </c>
      <c r="T22" s="10"/>
      <c r="U22" s="10">
        <v>32</v>
      </c>
      <c r="V22" s="10">
        <v>1</v>
      </c>
      <c r="W22" s="10">
        <v>41</v>
      </c>
    </row>
    <row r="23" spans="2:23" ht="15.75" x14ac:dyDescent="0.25">
      <c r="B23" s="15">
        <v>44593</v>
      </c>
      <c r="C23" s="10">
        <v>5</v>
      </c>
      <c r="D23" s="10">
        <v>16</v>
      </c>
      <c r="E23" s="10">
        <v>6</v>
      </c>
      <c r="F23" s="10">
        <v>2</v>
      </c>
      <c r="G23" s="10">
        <v>11</v>
      </c>
      <c r="H23" s="10"/>
      <c r="I23" s="10">
        <v>9</v>
      </c>
      <c r="J23" s="10">
        <v>178</v>
      </c>
      <c r="K23" s="10">
        <v>19</v>
      </c>
      <c r="L23" s="10">
        <v>1</v>
      </c>
      <c r="M23" s="10">
        <v>10</v>
      </c>
      <c r="N23" s="10">
        <v>22</v>
      </c>
      <c r="O23" s="10">
        <v>9</v>
      </c>
      <c r="P23" s="10">
        <v>4</v>
      </c>
      <c r="Q23" s="10">
        <v>30</v>
      </c>
      <c r="R23" s="10"/>
      <c r="S23" s="10">
        <v>2</v>
      </c>
      <c r="T23" s="10"/>
      <c r="U23" s="10">
        <v>35</v>
      </c>
      <c r="V23" s="10">
        <v>9</v>
      </c>
      <c r="W23" s="10">
        <v>62</v>
      </c>
    </row>
    <row r="24" spans="2:23" ht="15.75" x14ac:dyDescent="0.25">
      <c r="B24" s="15">
        <v>44621</v>
      </c>
      <c r="C24" s="10">
        <v>4</v>
      </c>
      <c r="D24" s="10">
        <v>17</v>
      </c>
      <c r="E24" s="10">
        <v>2</v>
      </c>
      <c r="F24" s="10">
        <v>4</v>
      </c>
      <c r="G24" s="10">
        <v>10</v>
      </c>
      <c r="H24" s="10"/>
      <c r="I24" s="10">
        <v>9</v>
      </c>
      <c r="J24" s="10">
        <v>183</v>
      </c>
      <c r="K24" s="10">
        <v>15</v>
      </c>
      <c r="L24" s="10"/>
      <c r="M24" s="10">
        <v>18</v>
      </c>
      <c r="N24" s="10">
        <v>16</v>
      </c>
      <c r="O24" s="10">
        <v>8</v>
      </c>
      <c r="P24" s="10"/>
      <c r="Q24" s="10">
        <v>32</v>
      </c>
      <c r="R24" s="10"/>
      <c r="S24" s="10">
        <v>6</v>
      </c>
      <c r="T24" s="10"/>
      <c r="U24" s="10">
        <v>72</v>
      </c>
      <c r="V24" s="10">
        <v>4</v>
      </c>
      <c r="W24" s="10">
        <v>64</v>
      </c>
    </row>
    <row r="25" spans="2:23" ht="15.75" x14ac:dyDescent="0.25">
      <c r="B25" s="79">
        <v>44652</v>
      </c>
      <c r="C25" s="14">
        <v>4</v>
      </c>
      <c r="D25" s="14">
        <v>21</v>
      </c>
      <c r="E25" s="14"/>
      <c r="F25" s="14">
        <v>1</v>
      </c>
      <c r="G25" s="14">
        <v>4</v>
      </c>
      <c r="H25" s="14"/>
      <c r="I25" s="14">
        <v>6</v>
      </c>
      <c r="J25" s="14">
        <v>195</v>
      </c>
      <c r="K25" s="14">
        <v>10</v>
      </c>
      <c r="L25" s="14"/>
      <c r="M25" s="14">
        <v>14</v>
      </c>
      <c r="N25" s="14">
        <v>22</v>
      </c>
      <c r="O25" s="14">
        <v>9</v>
      </c>
      <c r="P25" s="14">
        <v>1</v>
      </c>
      <c r="Q25" s="14">
        <v>27</v>
      </c>
      <c r="R25" s="14"/>
      <c r="S25" s="14">
        <v>1</v>
      </c>
      <c r="T25" s="14"/>
      <c r="U25" s="14">
        <v>33</v>
      </c>
      <c r="V25" s="14">
        <v>15</v>
      </c>
      <c r="W25" s="14">
        <v>59</v>
      </c>
    </row>
    <row r="26" spans="2:23" ht="15.75" x14ac:dyDescent="0.25">
      <c r="B26" s="79">
        <v>44682</v>
      </c>
      <c r="C26" s="14">
        <v>3</v>
      </c>
      <c r="D26" s="14">
        <v>23</v>
      </c>
      <c r="E26" s="14">
        <v>1</v>
      </c>
      <c r="F26" s="14">
        <v>7</v>
      </c>
      <c r="G26" s="14">
        <v>14</v>
      </c>
      <c r="H26" s="14">
        <v>1</v>
      </c>
      <c r="I26" s="14">
        <v>4</v>
      </c>
      <c r="J26" s="14">
        <v>172</v>
      </c>
      <c r="K26" s="14">
        <v>13</v>
      </c>
      <c r="L26" s="14">
        <v>1</v>
      </c>
      <c r="M26" s="14">
        <v>13</v>
      </c>
      <c r="N26" s="14">
        <v>11</v>
      </c>
      <c r="O26" s="14">
        <v>4</v>
      </c>
      <c r="P26" s="14">
        <v>1</v>
      </c>
      <c r="Q26" s="14">
        <v>20</v>
      </c>
      <c r="R26" s="14"/>
      <c r="S26" s="14">
        <v>6</v>
      </c>
      <c r="T26" s="14"/>
      <c r="U26" s="14">
        <v>60</v>
      </c>
      <c r="V26" s="14">
        <v>4</v>
      </c>
      <c r="W26" s="14">
        <v>56</v>
      </c>
    </row>
    <row r="27" spans="2:23" ht="15.75" x14ac:dyDescent="0.25">
      <c r="B27" s="79">
        <v>44713</v>
      </c>
      <c r="C27" s="14">
        <v>3</v>
      </c>
      <c r="D27" s="14">
        <v>19</v>
      </c>
      <c r="E27" s="14"/>
      <c r="F27" s="14">
        <v>6</v>
      </c>
      <c r="G27" s="14">
        <v>10</v>
      </c>
      <c r="H27" s="14"/>
      <c r="I27" s="14">
        <v>8</v>
      </c>
      <c r="J27" s="14">
        <v>126</v>
      </c>
      <c r="K27" s="14">
        <v>12</v>
      </c>
      <c r="L27" s="14">
        <v>1</v>
      </c>
      <c r="M27" s="14">
        <v>9</v>
      </c>
      <c r="N27" s="14">
        <v>18</v>
      </c>
      <c r="O27" s="14">
        <v>2</v>
      </c>
      <c r="P27" s="14">
        <v>3</v>
      </c>
      <c r="Q27" s="14">
        <v>32</v>
      </c>
      <c r="R27" s="14"/>
      <c r="S27" s="14">
        <v>3</v>
      </c>
      <c r="T27" s="14"/>
      <c r="U27" s="14">
        <v>59</v>
      </c>
      <c r="V27" s="14">
        <v>5</v>
      </c>
      <c r="W27" s="14">
        <v>57</v>
      </c>
    </row>
    <row r="28" spans="2:23" ht="15.75" x14ac:dyDescent="0.25">
      <c r="B28" s="118" t="s">
        <v>142</v>
      </c>
      <c r="C28" s="122">
        <f>+SUM(C25:C27)</f>
        <v>10</v>
      </c>
      <c r="D28" s="122">
        <f t="shared" ref="D28:W28" si="0">+SUM(D25:D27)</f>
        <v>63</v>
      </c>
      <c r="E28" s="122">
        <f t="shared" si="0"/>
        <v>1</v>
      </c>
      <c r="F28" s="122">
        <f t="shared" si="0"/>
        <v>14</v>
      </c>
      <c r="G28" s="122">
        <f t="shared" si="0"/>
        <v>28</v>
      </c>
      <c r="H28" s="122">
        <f t="shared" si="0"/>
        <v>1</v>
      </c>
      <c r="I28" s="122">
        <f t="shared" si="0"/>
        <v>18</v>
      </c>
      <c r="J28" s="122">
        <f t="shared" si="0"/>
        <v>493</v>
      </c>
      <c r="K28" s="122">
        <f t="shared" si="0"/>
        <v>35</v>
      </c>
      <c r="L28" s="122">
        <f t="shared" si="0"/>
        <v>2</v>
      </c>
      <c r="M28" s="122">
        <f t="shared" si="0"/>
        <v>36</v>
      </c>
      <c r="N28" s="122">
        <f t="shared" si="0"/>
        <v>51</v>
      </c>
      <c r="O28" s="122">
        <f t="shared" si="0"/>
        <v>15</v>
      </c>
      <c r="P28" s="122">
        <f t="shared" si="0"/>
        <v>5</v>
      </c>
      <c r="Q28" s="122">
        <f t="shared" si="0"/>
        <v>79</v>
      </c>
      <c r="R28" s="122">
        <f t="shared" si="0"/>
        <v>0</v>
      </c>
      <c r="S28" s="122">
        <f t="shared" si="0"/>
        <v>10</v>
      </c>
      <c r="T28" s="122">
        <f t="shared" si="0"/>
        <v>0</v>
      </c>
      <c r="U28" s="122">
        <f t="shared" si="0"/>
        <v>152</v>
      </c>
      <c r="V28" s="122">
        <f t="shared" si="0"/>
        <v>24</v>
      </c>
      <c r="W28" s="122">
        <f t="shared" si="0"/>
        <v>172</v>
      </c>
    </row>
    <row r="29" spans="2:23" x14ac:dyDescent="0.25">
      <c r="B29" s="78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2:23" ht="18.75" x14ac:dyDescent="0.3">
      <c r="B30" s="4" t="s">
        <v>2</v>
      </c>
      <c r="D30"/>
      <c r="G30" s="5"/>
      <c r="I30" s="3"/>
      <c r="K30" s="5"/>
      <c r="M30" s="6"/>
      <c r="P30" s="3"/>
    </row>
    <row r="31" spans="2:23" x14ac:dyDescent="0.25">
      <c r="B31" s="39" t="s">
        <v>18</v>
      </c>
      <c r="C31" s="40"/>
      <c r="D31" s="40" t="s">
        <v>132</v>
      </c>
      <c r="E31" s="40"/>
      <c r="F31" s="40"/>
      <c r="G31" s="40"/>
      <c r="H31" s="40"/>
      <c r="I31" s="40"/>
      <c r="K31" s="5"/>
      <c r="M31" s="6"/>
      <c r="P31" s="3"/>
    </row>
    <row r="32" spans="2:23" x14ac:dyDescent="0.25">
      <c r="B32" s="39" t="s">
        <v>19</v>
      </c>
      <c r="C32" s="40"/>
      <c r="D32" s="40" t="s">
        <v>35</v>
      </c>
      <c r="E32" s="40"/>
      <c r="F32" s="40"/>
      <c r="G32" s="40"/>
      <c r="H32" s="40"/>
      <c r="I32" s="40"/>
      <c r="K32" s="5"/>
      <c r="M32" s="6"/>
      <c r="P32" s="3"/>
    </row>
    <row r="33" spans="2:16" x14ac:dyDescent="0.25">
      <c r="B33" s="39" t="s">
        <v>20</v>
      </c>
      <c r="C33" s="40"/>
      <c r="D33" s="40" t="s">
        <v>37</v>
      </c>
      <c r="E33" s="40"/>
      <c r="F33" s="40"/>
      <c r="G33" s="40"/>
      <c r="H33" s="40"/>
      <c r="I33" s="40"/>
      <c r="K33" s="5"/>
      <c r="M33" s="6"/>
      <c r="P33" s="3"/>
    </row>
    <row r="34" spans="2:16" x14ac:dyDescent="0.25">
      <c r="B34" s="39" t="s">
        <v>21</v>
      </c>
      <c r="C34" s="40"/>
      <c r="D34" s="40" t="s">
        <v>39</v>
      </c>
      <c r="E34" s="40"/>
      <c r="F34" s="40"/>
      <c r="G34" s="40"/>
      <c r="H34" s="40"/>
      <c r="I34" s="40"/>
      <c r="K34" s="5"/>
      <c r="M34" s="6"/>
      <c r="P34" s="3"/>
    </row>
    <row r="35" spans="2:16" x14ac:dyDescent="0.25">
      <c r="B35" s="39" t="s">
        <v>22</v>
      </c>
      <c r="C35" s="40"/>
      <c r="D35" s="40" t="s">
        <v>38</v>
      </c>
      <c r="E35" s="40"/>
      <c r="F35" s="40"/>
      <c r="G35" s="40"/>
      <c r="H35" s="40"/>
      <c r="I35" s="40"/>
      <c r="K35" s="5"/>
      <c r="M35" s="6"/>
      <c r="P35" s="3"/>
    </row>
    <row r="36" spans="2:16" x14ac:dyDescent="0.25">
      <c r="B36" s="39" t="s">
        <v>23</v>
      </c>
      <c r="C36" s="40"/>
      <c r="D36" s="40" t="s">
        <v>40</v>
      </c>
      <c r="E36" s="40"/>
      <c r="F36" s="40"/>
      <c r="G36" s="40"/>
      <c r="H36" s="40"/>
      <c r="I36" s="40"/>
      <c r="K36" s="5"/>
      <c r="M36" s="6"/>
      <c r="P36" s="3"/>
    </row>
    <row r="37" spans="2:16" x14ac:dyDescent="0.25">
      <c r="B37" s="39" t="s">
        <v>24</v>
      </c>
      <c r="C37" s="40"/>
      <c r="D37" s="40" t="s">
        <v>42</v>
      </c>
      <c r="E37" s="40"/>
      <c r="F37" s="40"/>
      <c r="G37" s="40"/>
      <c r="H37" s="40"/>
      <c r="I37" s="40"/>
      <c r="K37" s="5"/>
      <c r="M37" s="6"/>
      <c r="P37" s="3"/>
    </row>
    <row r="38" spans="2:16" x14ac:dyDescent="0.25">
      <c r="B38" s="44" t="s">
        <v>25</v>
      </c>
      <c r="C38" s="1"/>
      <c r="D38" s="1" t="s">
        <v>118</v>
      </c>
      <c r="E38" s="1"/>
      <c r="F38" s="1"/>
      <c r="G38" s="1"/>
      <c r="H38" s="1"/>
      <c r="I38" s="1"/>
      <c r="K38" s="5"/>
      <c r="M38" s="6"/>
      <c r="P38" s="3"/>
    </row>
    <row r="39" spans="2:16" x14ac:dyDescent="0.25">
      <c r="B39" s="48" t="s">
        <v>26</v>
      </c>
      <c r="C39" s="2"/>
      <c r="D39" s="2" t="s">
        <v>41</v>
      </c>
      <c r="E39" s="2"/>
      <c r="F39" s="2"/>
      <c r="G39" s="2"/>
      <c r="H39" s="2"/>
      <c r="I39" s="2"/>
      <c r="K39" s="5"/>
      <c r="M39" s="6"/>
      <c r="P39" s="3"/>
    </row>
    <row r="40" spans="2:16" x14ac:dyDescent="0.25">
      <c r="B40" s="39" t="s">
        <v>27</v>
      </c>
      <c r="C40" s="40"/>
      <c r="D40" s="40" t="s">
        <v>43</v>
      </c>
      <c r="E40" s="40"/>
      <c r="F40" s="40"/>
      <c r="G40" s="40"/>
      <c r="H40" s="40"/>
      <c r="I40" s="40"/>
      <c r="K40" s="5"/>
      <c r="M40" s="6"/>
      <c r="P40" s="3"/>
    </row>
    <row r="41" spans="2:16" x14ac:dyDescent="0.25">
      <c r="B41" s="39" t="s">
        <v>28</v>
      </c>
      <c r="C41" s="40"/>
      <c r="D41" s="40" t="s">
        <v>44</v>
      </c>
      <c r="E41" s="40"/>
      <c r="F41" s="40"/>
      <c r="G41" s="40"/>
      <c r="H41" s="40"/>
      <c r="I41" s="40"/>
      <c r="K41" s="5"/>
      <c r="M41" s="6"/>
      <c r="P41" s="3"/>
    </row>
    <row r="42" spans="2:16" x14ac:dyDescent="0.25">
      <c r="B42" s="39" t="s">
        <v>54</v>
      </c>
      <c r="C42" s="40"/>
      <c r="D42" s="40" t="s">
        <v>45</v>
      </c>
      <c r="E42" s="40"/>
      <c r="F42" s="40"/>
      <c r="G42" s="40"/>
      <c r="H42" s="40"/>
      <c r="I42" s="40"/>
      <c r="K42" s="5"/>
      <c r="M42" s="6"/>
      <c r="P42" s="3"/>
    </row>
    <row r="43" spans="2:16" x14ac:dyDescent="0.25">
      <c r="B43" s="39" t="s">
        <v>139</v>
      </c>
      <c r="C43" s="40"/>
      <c r="D43" s="40" t="s">
        <v>140</v>
      </c>
      <c r="E43" s="40"/>
      <c r="F43" s="40"/>
      <c r="G43" s="40"/>
      <c r="H43" s="40"/>
      <c r="I43" s="40"/>
      <c r="K43" s="5"/>
      <c r="M43" s="6"/>
      <c r="P43" s="3"/>
    </row>
    <row r="44" spans="2:16" x14ac:dyDescent="0.25">
      <c r="B44" s="39" t="s">
        <v>29</v>
      </c>
      <c r="C44" s="40"/>
      <c r="D44" s="40" t="s">
        <v>46</v>
      </c>
      <c r="E44" s="40"/>
      <c r="F44" s="40"/>
      <c r="G44" s="40"/>
      <c r="H44" s="40"/>
      <c r="I44" s="40"/>
      <c r="K44" s="5"/>
      <c r="M44" s="6"/>
      <c r="P44" s="3"/>
    </row>
    <row r="45" spans="2:16" x14ac:dyDescent="0.25">
      <c r="B45" s="39" t="s">
        <v>30</v>
      </c>
      <c r="C45" s="40"/>
      <c r="D45" s="40" t="s">
        <v>47</v>
      </c>
      <c r="E45" s="40"/>
      <c r="F45" s="40"/>
      <c r="G45" s="40"/>
      <c r="H45" s="40"/>
      <c r="I45" s="40"/>
      <c r="K45" s="5"/>
      <c r="M45" s="6"/>
      <c r="P45" s="3"/>
    </row>
    <row r="46" spans="2:16" x14ac:dyDescent="0.25">
      <c r="B46" s="39" t="s">
        <v>53</v>
      </c>
      <c r="C46" s="40"/>
      <c r="D46" s="40" t="s">
        <v>48</v>
      </c>
      <c r="E46" s="40"/>
      <c r="F46" s="40"/>
      <c r="G46" s="40"/>
      <c r="H46" s="40"/>
      <c r="I46" s="40"/>
      <c r="K46" s="5"/>
      <c r="M46" s="6"/>
      <c r="P46" s="3"/>
    </row>
    <row r="47" spans="2:16" x14ac:dyDescent="0.25">
      <c r="B47" s="39" t="s">
        <v>31</v>
      </c>
      <c r="C47" s="40"/>
      <c r="D47" s="40" t="s">
        <v>49</v>
      </c>
      <c r="E47" s="40"/>
      <c r="F47" s="40"/>
      <c r="G47" s="40"/>
      <c r="H47" s="40"/>
      <c r="I47" s="40"/>
      <c r="K47" s="5"/>
      <c r="M47" s="6"/>
      <c r="P47" s="3"/>
    </row>
    <row r="48" spans="2:16" x14ac:dyDescent="0.25">
      <c r="B48" s="39" t="s">
        <v>55</v>
      </c>
      <c r="C48" s="40"/>
      <c r="D48" s="40" t="s">
        <v>50</v>
      </c>
      <c r="E48" s="40"/>
      <c r="F48" s="40"/>
      <c r="G48" s="40"/>
      <c r="H48" s="40"/>
      <c r="I48" s="40"/>
      <c r="K48" s="5"/>
      <c r="M48" s="6"/>
      <c r="P48" s="3"/>
    </row>
    <row r="49" spans="2:16" x14ac:dyDescent="0.25">
      <c r="B49" s="39" t="s">
        <v>32</v>
      </c>
      <c r="C49" s="40"/>
      <c r="D49" s="40" t="s">
        <v>51</v>
      </c>
      <c r="E49" s="40"/>
      <c r="F49" s="40"/>
      <c r="G49" s="40"/>
      <c r="H49" s="40"/>
      <c r="I49" s="40"/>
      <c r="K49" s="5"/>
      <c r="M49" s="6"/>
      <c r="P49" s="3"/>
    </row>
    <row r="50" spans="2:16" x14ac:dyDescent="0.25">
      <c r="B50" s="39" t="s">
        <v>33</v>
      </c>
      <c r="C50" s="40"/>
      <c r="D50" s="40" t="s">
        <v>36</v>
      </c>
      <c r="E50" s="40"/>
      <c r="F50" s="40"/>
      <c r="G50" s="40"/>
      <c r="H50" s="40"/>
      <c r="I50" s="40"/>
    </row>
    <row r="51" spans="2:16" x14ac:dyDescent="0.25">
      <c r="B51" s="39" t="s">
        <v>34</v>
      </c>
      <c r="C51" s="40"/>
      <c r="D51" s="40" t="s">
        <v>52</v>
      </c>
      <c r="E51" s="40"/>
      <c r="F51" s="40"/>
      <c r="G51" s="40"/>
      <c r="H51" s="40"/>
      <c r="I51" s="40"/>
    </row>
    <row r="53" spans="2:16" x14ac:dyDescent="0.25">
      <c r="B53" s="52" t="s">
        <v>131</v>
      </c>
    </row>
  </sheetData>
  <sheetProtection algorithmName="SHA-512" hashValue="7zHf8Yl5rd45pAkyH2aBCzsEaHmyguSkA64bgHAZs+V6luVy3RdgelZcqA8MafboZ19MheYdPlUvuYd8jI5PFw==" saltValue="xPWxTj4Fk5IMIwuFOEfZ5g==" spinCount="100000" sheet="1" objects="1" scenarios="1"/>
  <mergeCells count="1">
    <mergeCell ref="C3:W3"/>
  </mergeCells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E30"/>
  <sheetViews>
    <sheetView showGridLines="0" zoomScaleNormal="100" workbookViewId="0">
      <selection activeCell="E16" sqref="E16"/>
    </sheetView>
  </sheetViews>
  <sheetFormatPr baseColWidth="10" defaultColWidth="9.140625" defaultRowHeight="15" x14ac:dyDescent="0.25"/>
  <cols>
    <col min="1" max="1" width="5.7109375" style="3" customWidth="1"/>
    <col min="2" max="2" width="16.7109375" style="3" customWidth="1"/>
    <col min="3" max="3" width="16.140625" style="3" bestFit="1" customWidth="1"/>
    <col min="4" max="4" width="14" style="3" bestFit="1" customWidth="1"/>
    <col min="5" max="5" width="39.85546875" style="3" customWidth="1"/>
    <col min="6" max="16384" width="9.140625" style="3"/>
  </cols>
  <sheetData>
    <row r="1" spans="2:4" ht="50.1" customHeight="1" x14ac:dyDescent="0.25"/>
    <row r="2" spans="2:4" ht="20.100000000000001" customHeight="1" x14ac:dyDescent="0.3">
      <c r="B2" s="17" t="s">
        <v>120</v>
      </c>
    </row>
    <row r="3" spans="2:4" ht="30" customHeight="1" x14ac:dyDescent="0.25">
      <c r="B3" s="94"/>
      <c r="C3" s="197" t="s">
        <v>127</v>
      </c>
      <c r="D3" s="198"/>
    </row>
    <row r="4" spans="2:4" ht="30" customHeight="1" x14ac:dyDescent="0.25">
      <c r="B4" s="93" t="s">
        <v>0</v>
      </c>
      <c r="C4" s="92" t="s">
        <v>15</v>
      </c>
      <c r="D4" s="92" t="s">
        <v>17</v>
      </c>
    </row>
    <row r="5" spans="2:4" ht="15.75" x14ac:dyDescent="0.25">
      <c r="B5" s="16">
        <v>44104</v>
      </c>
      <c r="C5" s="9">
        <v>60</v>
      </c>
      <c r="D5" s="10"/>
    </row>
    <row r="6" spans="2:4" ht="15.75" x14ac:dyDescent="0.25">
      <c r="B6" s="15">
        <v>44135</v>
      </c>
      <c r="C6" s="10">
        <v>132</v>
      </c>
      <c r="D6" s="10">
        <v>19</v>
      </c>
    </row>
    <row r="7" spans="2:4" ht="15.75" x14ac:dyDescent="0.25">
      <c r="B7" s="15">
        <v>44165</v>
      </c>
      <c r="C7" s="10">
        <v>139</v>
      </c>
      <c r="D7" s="10">
        <v>28</v>
      </c>
    </row>
    <row r="8" spans="2:4" ht="15.75" x14ac:dyDescent="0.25">
      <c r="B8" s="15">
        <v>44196</v>
      </c>
      <c r="C8" s="10">
        <v>126</v>
      </c>
      <c r="D8" s="10">
        <v>59</v>
      </c>
    </row>
    <row r="9" spans="2:4" ht="15.75" x14ac:dyDescent="0.25">
      <c r="B9" s="15">
        <v>44227</v>
      </c>
      <c r="C9" s="10">
        <v>110</v>
      </c>
      <c r="D9" s="10">
        <v>36</v>
      </c>
    </row>
    <row r="10" spans="2:4" ht="15.75" x14ac:dyDescent="0.25">
      <c r="B10" s="15">
        <v>44255</v>
      </c>
      <c r="C10" s="10">
        <v>136</v>
      </c>
      <c r="D10" s="10">
        <v>142</v>
      </c>
    </row>
    <row r="11" spans="2:4" ht="15.75" x14ac:dyDescent="0.25">
      <c r="B11" s="15">
        <v>44286</v>
      </c>
      <c r="C11" s="10">
        <v>152</v>
      </c>
      <c r="D11" s="10">
        <v>208</v>
      </c>
    </row>
    <row r="12" spans="2:4" ht="15.75" x14ac:dyDescent="0.25">
      <c r="B12" s="15" t="s">
        <v>97</v>
      </c>
      <c r="C12" s="10">
        <v>145</v>
      </c>
      <c r="D12" s="10">
        <v>251</v>
      </c>
    </row>
    <row r="13" spans="2:4" ht="15.75" x14ac:dyDescent="0.25">
      <c r="B13" s="15">
        <v>44317</v>
      </c>
      <c r="C13" s="10">
        <v>179</v>
      </c>
      <c r="D13" s="10">
        <v>247</v>
      </c>
    </row>
    <row r="14" spans="2:4" ht="15.75" x14ac:dyDescent="0.25">
      <c r="B14" s="102">
        <v>44348</v>
      </c>
      <c r="C14" s="10">
        <v>148</v>
      </c>
      <c r="D14" s="10">
        <v>190</v>
      </c>
    </row>
    <row r="15" spans="2:4" ht="15.75" x14ac:dyDescent="0.25">
      <c r="B15" s="15">
        <v>44378</v>
      </c>
      <c r="C15" s="10">
        <v>159</v>
      </c>
      <c r="D15" s="10">
        <v>166</v>
      </c>
    </row>
    <row r="16" spans="2:4" ht="15.75" x14ac:dyDescent="0.25">
      <c r="B16" s="15">
        <v>44409</v>
      </c>
      <c r="C16" s="10">
        <v>149</v>
      </c>
      <c r="D16" s="10">
        <v>164</v>
      </c>
    </row>
    <row r="17" spans="2:5" ht="15.75" x14ac:dyDescent="0.25">
      <c r="B17" s="79">
        <v>44440</v>
      </c>
      <c r="C17" s="10">
        <v>172</v>
      </c>
      <c r="D17" s="10">
        <v>168</v>
      </c>
    </row>
    <row r="18" spans="2:5" ht="15.75" x14ac:dyDescent="0.25">
      <c r="B18" s="79">
        <v>44470</v>
      </c>
      <c r="C18" s="10">
        <v>178</v>
      </c>
      <c r="D18" s="10">
        <v>153</v>
      </c>
    </row>
    <row r="19" spans="2:5" ht="15.75" x14ac:dyDescent="0.25">
      <c r="B19" s="79">
        <v>44501</v>
      </c>
      <c r="C19" s="10">
        <v>136</v>
      </c>
      <c r="D19" s="10">
        <v>135</v>
      </c>
    </row>
    <row r="20" spans="2:5" ht="15.75" x14ac:dyDescent="0.25">
      <c r="B20" s="15">
        <v>44531</v>
      </c>
      <c r="C20" s="10">
        <v>111</v>
      </c>
      <c r="D20" s="10">
        <v>102</v>
      </c>
    </row>
    <row r="21" spans="2:5" ht="15.75" x14ac:dyDescent="0.25">
      <c r="B21" s="15">
        <v>44562</v>
      </c>
      <c r="C21" s="10">
        <v>117</v>
      </c>
      <c r="D21" s="10">
        <v>180</v>
      </c>
    </row>
    <row r="22" spans="2:5" ht="15.75" x14ac:dyDescent="0.25">
      <c r="B22" s="79">
        <v>44593</v>
      </c>
      <c r="C22" s="10">
        <v>129</v>
      </c>
      <c r="D22" s="10">
        <v>155</v>
      </c>
    </row>
    <row r="23" spans="2:5" ht="15.75" x14ac:dyDescent="0.25">
      <c r="B23" s="15">
        <v>44621</v>
      </c>
      <c r="C23" s="10">
        <v>195</v>
      </c>
      <c r="D23" s="10">
        <v>152</v>
      </c>
    </row>
    <row r="24" spans="2:5" ht="15.75" x14ac:dyDescent="0.25">
      <c r="B24" s="15">
        <v>44652</v>
      </c>
      <c r="C24" s="10">
        <v>159</v>
      </c>
      <c r="D24" s="10">
        <v>129</v>
      </c>
    </row>
    <row r="25" spans="2:5" ht="15.75" x14ac:dyDescent="0.25">
      <c r="B25" s="15">
        <v>44682</v>
      </c>
      <c r="C25" s="10">
        <v>169</v>
      </c>
      <c r="D25" s="10">
        <v>163</v>
      </c>
    </row>
    <row r="26" spans="2:5" ht="15.75" x14ac:dyDescent="0.25">
      <c r="B26" s="15">
        <v>44713</v>
      </c>
      <c r="C26" s="10">
        <v>120</v>
      </c>
      <c r="D26" s="10">
        <v>222</v>
      </c>
    </row>
    <row r="27" spans="2:5" ht="15.75" x14ac:dyDescent="0.25">
      <c r="B27" s="120" t="s">
        <v>142</v>
      </c>
      <c r="C27" s="121">
        <f>+SUM(C24:C26)</f>
        <v>448</v>
      </c>
      <c r="D27" s="121">
        <f>+SUM(D24:D26)</f>
        <v>514</v>
      </c>
    </row>
    <row r="29" spans="2:5" ht="18.75" x14ac:dyDescent="0.3">
      <c r="B29" s="4" t="s">
        <v>2</v>
      </c>
    </row>
    <row r="30" spans="2:5" ht="45" x14ac:dyDescent="0.25">
      <c r="B30" s="68" t="s">
        <v>75</v>
      </c>
      <c r="E30" s="91" t="s">
        <v>76</v>
      </c>
    </row>
  </sheetData>
  <sheetProtection algorithmName="SHA-512" hashValue="EJnGVAtOcxA/Vm9VPEhn8MNKbUBMe4r5y76N1igU3VcYPY9KFXfOWq4kE2EjBBEZfCA2jdNyJTCcbdhXI44w4A==" saltValue="x4V9RXCHW8oYGhBd7kEOjg==" spinCount="100000" sheet="1" objects="1" scenarios="1"/>
  <autoFilter ref="B4:D4" xr:uid="{00000000-0009-0000-0000-000005000000}"/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E30"/>
  <sheetViews>
    <sheetView showGridLines="0" topLeftCell="A13" zoomScaleNormal="100" workbookViewId="0">
      <selection activeCell="D24" sqref="D24"/>
    </sheetView>
  </sheetViews>
  <sheetFormatPr baseColWidth="10" defaultColWidth="9.140625" defaultRowHeight="15" x14ac:dyDescent="0.25"/>
  <cols>
    <col min="1" max="1" width="5.7109375" style="3" customWidth="1"/>
    <col min="2" max="2" width="14.85546875" style="7" customWidth="1"/>
    <col min="3" max="3" width="15.5703125" style="3" customWidth="1"/>
    <col min="4" max="4" width="14" style="3" bestFit="1" customWidth="1"/>
    <col min="5" max="5" width="75.7109375" style="3" customWidth="1"/>
    <col min="6" max="16384" width="9.140625" style="3"/>
  </cols>
  <sheetData>
    <row r="1" spans="2:4" ht="50.1" customHeight="1" x14ac:dyDescent="0.25"/>
    <row r="2" spans="2:4" ht="20.100000000000001" customHeight="1" x14ac:dyDescent="0.3">
      <c r="B2" s="17" t="s">
        <v>121</v>
      </c>
    </row>
    <row r="3" spans="2:4" ht="30" customHeight="1" x14ac:dyDescent="0.25">
      <c r="B3" s="199" t="s">
        <v>128</v>
      </c>
      <c r="C3" s="199"/>
      <c r="D3" s="199"/>
    </row>
    <row r="4" spans="2:4" ht="30" customHeight="1" x14ac:dyDescent="0.25">
      <c r="B4" s="30" t="s">
        <v>0</v>
      </c>
      <c r="C4" s="31" t="s">
        <v>15</v>
      </c>
      <c r="D4" s="26" t="s">
        <v>17</v>
      </c>
    </row>
    <row r="5" spans="2:4" ht="15.75" x14ac:dyDescent="0.25">
      <c r="B5" s="29">
        <v>44104</v>
      </c>
      <c r="C5" s="10">
        <v>1</v>
      </c>
      <c r="D5" s="11"/>
    </row>
    <row r="6" spans="2:4" ht="15.75" x14ac:dyDescent="0.25">
      <c r="B6" s="8">
        <v>44135</v>
      </c>
      <c r="C6" s="10"/>
      <c r="D6" s="11"/>
    </row>
    <row r="7" spans="2:4" ht="15.75" x14ac:dyDescent="0.25">
      <c r="B7" s="8">
        <v>44165</v>
      </c>
      <c r="C7" s="10">
        <v>68</v>
      </c>
      <c r="D7" s="110">
        <v>3</v>
      </c>
    </row>
    <row r="8" spans="2:4" ht="15.75" x14ac:dyDescent="0.25">
      <c r="B8" s="8">
        <v>44196</v>
      </c>
      <c r="C8" s="10">
        <v>72</v>
      </c>
      <c r="D8" s="111">
        <v>135</v>
      </c>
    </row>
    <row r="9" spans="2:4" ht="15.75" x14ac:dyDescent="0.25">
      <c r="B9" s="8">
        <v>44227</v>
      </c>
      <c r="C9" s="10">
        <v>54</v>
      </c>
      <c r="D9" s="111">
        <v>35</v>
      </c>
    </row>
    <row r="10" spans="2:4" ht="15.75" x14ac:dyDescent="0.25">
      <c r="B10" s="8">
        <v>44255</v>
      </c>
      <c r="C10" s="10">
        <v>99</v>
      </c>
      <c r="D10" s="111">
        <v>106</v>
      </c>
    </row>
    <row r="11" spans="2:4" ht="15.75" x14ac:dyDescent="0.25">
      <c r="B11" s="8">
        <v>44286</v>
      </c>
      <c r="C11" s="10">
        <v>121</v>
      </c>
      <c r="D11" s="111">
        <v>124</v>
      </c>
    </row>
    <row r="12" spans="2:4" ht="15.75" x14ac:dyDescent="0.25">
      <c r="B12" s="15" t="s">
        <v>97</v>
      </c>
      <c r="C12" s="10">
        <v>89</v>
      </c>
      <c r="D12" s="111">
        <v>90</v>
      </c>
    </row>
    <row r="13" spans="2:4" ht="15.75" x14ac:dyDescent="0.25">
      <c r="B13" s="15">
        <v>44317</v>
      </c>
      <c r="C13" s="10">
        <v>105</v>
      </c>
      <c r="D13" s="111">
        <v>105</v>
      </c>
    </row>
    <row r="14" spans="2:4" ht="15.75" x14ac:dyDescent="0.25">
      <c r="B14" s="16">
        <v>44348</v>
      </c>
      <c r="C14" s="10">
        <v>111</v>
      </c>
      <c r="D14" s="111">
        <v>114</v>
      </c>
    </row>
    <row r="15" spans="2:4" ht="15.75" x14ac:dyDescent="0.25">
      <c r="B15" s="21">
        <v>44378</v>
      </c>
      <c r="C15" s="22">
        <v>110</v>
      </c>
      <c r="D15" s="111">
        <v>94</v>
      </c>
    </row>
    <row r="16" spans="2:4" ht="15.75" x14ac:dyDescent="0.25">
      <c r="B16" s="21">
        <v>44409</v>
      </c>
      <c r="C16" s="22">
        <v>121</v>
      </c>
      <c r="D16" s="111">
        <v>124</v>
      </c>
    </row>
    <row r="17" spans="2:5" ht="15.75" x14ac:dyDescent="0.25">
      <c r="B17" s="95">
        <v>44440</v>
      </c>
      <c r="C17" s="22">
        <v>132</v>
      </c>
      <c r="D17" s="111">
        <v>120</v>
      </c>
    </row>
    <row r="18" spans="2:5" ht="15.75" x14ac:dyDescent="0.25">
      <c r="B18" s="95">
        <v>44470</v>
      </c>
      <c r="C18" s="22">
        <v>167</v>
      </c>
      <c r="D18" s="112">
        <v>184</v>
      </c>
    </row>
    <row r="19" spans="2:5" ht="15.75" x14ac:dyDescent="0.25">
      <c r="B19" s="95">
        <v>44501</v>
      </c>
      <c r="C19" s="22">
        <v>108</v>
      </c>
      <c r="D19" s="112">
        <v>113</v>
      </c>
    </row>
    <row r="20" spans="2:5" ht="15.75" x14ac:dyDescent="0.25">
      <c r="B20" s="101">
        <v>44531</v>
      </c>
      <c r="C20" s="22">
        <v>77</v>
      </c>
      <c r="D20" s="112">
        <v>69</v>
      </c>
    </row>
    <row r="21" spans="2:5" ht="15.75" x14ac:dyDescent="0.25">
      <c r="B21" s="15">
        <v>44562</v>
      </c>
      <c r="C21" s="103">
        <v>56</v>
      </c>
      <c r="D21" s="11">
        <v>64</v>
      </c>
    </row>
    <row r="22" spans="2:5" ht="15.75" x14ac:dyDescent="0.25">
      <c r="B22" s="16">
        <v>44593</v>
      </c>
      <c r="C22" s="103">
        <v>115</v>
      </c>
      <c r="D22" s="11">
        <v>112</v>
      </c>
    </row>
    <row r="23" spans="2:5" ht="15.75" x14ac:dyDescent="0.25">
      <c r="B23" s="21">
        <v>44621</v>
      </c>
      <c r="C23" s="103">
        <v>106</v>
      </c>
      <c r="D23" s="11">
        <v>102</v>
      </c>
    </row>
    <row r="24" spans="2:5" ht="15.75" x14ac:dyDescent="0.25">
      <c r="B24" s="101">
        <v>44652</v>
      </c>
      <c r="C24" s="125">
        <v>57</v>
      </c>
      <c r="D24" s="126">
        <v>51</v>
      </c>
    </row>
    <row r="25" spans="2:5" ht="15.75" x14ac:dyDescent="0.25">
      <c r="B25" s="15">
        <v>44682</v>
      </c>
      <c r="C25" s="125">
        <v>73</v>
      </c>
      <c r="D25" s="126">
        <v>60</v>
      </c>
    </row>
    <row r="26" spans="2:5" ht="15.75" x14ac:dyDescent="0.25">
      <c r="B26" s="16">
        <v>44713</v>
      </c>
      <c r="C26" s="125">
        <v>80</v>
      </c>
      <c r="D26" s="126">
        <v>109</v>
      </c>
    </row>
    <row r="27" spans="2:5" ht="15.75" x14ac:dyDescent="0.25">
      <c r="B27" s="136" t="s">
        <v>142</v>
      </c>
      <c r="C27" s="119">
        <f>+SUM(C24:C26)</f>
        <v>210</v>
      </c>
      <c r="D27" s="119">
        <f>+SUM(D24:D26)</f>
        <v>220</v>
      </c>
    </row>
    <row r="29" spans="2:5" ht="18.75" x14ac:dyDescent="0.3">
      <c r="B29" s="4" t="s">
        <v>2</v>
      </c>
    </row>
    <row r="30" spans="2:5" ht="45" x14ac:dyDescent="0.25">
      <c r="B30" s="68" t="s">
        <v>16</v>
      </c>
      <c r="E30" s="91" t="s">
        <v>77</v>
      </c>
    </row>
  </sheetData>
  <sheetProtection algorithmName="SHA-512" hashValue="b5SePRKHiB0hf2C2dd7TlJQpZxlNygPyQEy70/d7a9BlE4Unw90fAqe+VyKjiinTJimVWrE4bBgrpK8kyftsBA==" saltValue="B5MVizO9QCdhN0beS51hyg==" spinCount="100000" sheet="1" objects="1" scenarios="1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F7F4D-A1B0-406A-A5B3-BF80D6EA6A90}">
  <dimension ref="B1:E31"/>
  <sheetViews>
    <sheetView showGridLines="0" tabSelected="1" topLeftCell="A4" zoomScaleNormal="100" workbookViewId="0">
      <selection activeCell="E24" sqref="E24"/>
    </sheetView>
  </sheetViews>
  <sheetFormatPr baseColWidth="10" defaultColWidth="9.140625" defaultRowHeight="15" x14ac:dyDescent="0.25"/>
  <cols>
    <col min="1" max="1" width="5.7109375" style="3" customWidth="1"/>
    <col min="2" max="2" width="14.85546875" style="7" customWidth="1"/>
    <col min="3" max="3" width="15.5703125" style="3" customWidth="1"/>
    <col min="4" max="4" width="14" style="3" bestFit="1" customWidth="1"/>
    <col min="5" max="5" width="49.5703125" style="3" customWidth="1"/>
    <col min="6" max="16384" width="9.140625" style="3"/>
  </cols>
  <sheetData>
    <row r="1" spans="2:4" ht="50.1" customHeight="1" x14ac:dyDescent="0.25"/>
    <row r="2" spans="2:4" ht="20.100000000000001" customHeight="1" x14ac:dyDescent="0.3">
      <c r="B2" s="17" t="s">
        <v>121</v>
      </c>
    </row>
    <row r="3" spans="2:4" ht="30" customHeight="1" x14ac:dyDescent="0.25">
      <c r="B3" s="199" t="s">
        <v>128</v>
      </c>
      <c r="C3" s="199"/>
      <c r="D3" s="199"/>
    </row>
    <row r="4" spans="2:4" ht="30" customHeight="1" x14ac:dyDescent="0.25">
      <c r="B4" s="30" t="s">
        <v>0</v>
      </c>
      <c r="C4" s="31" t="s">
        <v>15</v>
      </c>
      <c r="D4" s="26" t="s">
        <v>17</v>
      </c>
    </row>
    <row r="5" spans="2:4" ht="15.75" x14ac:dyDescent="0.25">
      <c r="B5" s="29">
        <v>44073</v>
      </c>
      <c r="C5" s="10">
        <v>66</v>
      </c>
      <c r="D5" s="11">
        <v>82</v>
      </c>
    </row>
    <row r="6" spans="2:4" ht="15.75" x14ac:dyDescent="0.25">
      <c r="B6" s="29">
        <v>44104</v>
      </c>
      <c r="C6" s="10">
        <v>88</v>
      </c>
      <c r="D6" s="11">
        <v>54</v>
      </c>
    </row>
    <row r="7" spans="2:4" ht="15.75" x14ac:dyDescent="0.25">
      <c r="B7" s="8">
        <v>44135</v>
      </c>
      <c r="C7" s="10">
        <v>70</v>
      </c>
      <c r="D7" s="11">
        <v>84</v>
      </c>
    </row>
    <row r="8" spans="2:4" ht="15.75" x14ac:dyDescent="0.25">
      <c r="B8" s="8">
        <v>44165</v>
      </c>
      <c r="C8" s="10">
        <v>40</v>
      </c>
      <c r="D8" s="110">
        <v>81</v>
      </c>
    </row>
    <row r="9" spans="2:4" ht="15.75" x14ac:dyDescent="0.25">
      <c r="B9" s="8">
        <v>44196</v>
      </c>
      <c r="C9" s="10">
        <v>35</v>
      </c>
      <c r="D9" s="111">
        <v>9</v>
      </c>
    </row>
    <row r="10" spans="2:4" ht="15.75" x14ac:dyDescent="0.25">
      <c r="B10" s="8">
        <v>44227</v>
      </c>
      <c r="C10" s="10">
        <v>18</v>
      </c>
      <c r="D10" s="111">
        <v>35</v>
      </c>
    </row>
    <row r="11" spans="2:4" ht="15.75" x14ac:dyDescent="0.25">
      <c r="B11" s="8">
        <v>44255</v>
      </c>
      <c r="C11" s="10">
        <v>23</v>
      </c>
      <c r="D11" s="111">
        <v>23</v>
      </c>
    </row>
    <row r="12" spans="2:4" ht="15.75" x14ac:dyDescent="0.25">
      <c r="B12" s="8">
        <v>44286</v>
      </c>
      <c r="C12" s="10">
        <v>17</v>
      </c>
      <c r="D12" s="111">
        <v>25</v>
      </c>
    </row>
    <row r="13" spans="2:4" ht="15.75" x14ac:dyDescent="0.25">
      <c r="B13" s="15" t="s">
        <v>97</v>
      </c>
      <c r="C13" s="10">
        <v>52</v>
      </c>
      <c r="D13" s="111">
        <v>14</v>
      </c>
    </row>
    <row r="14" spans="2:4" ht="15.75" x14ac:dyDescent="0.25">
      <c r="B14" s="15">
        <v>44317</v>
      </c>
      <c r="C14" s="10">
        <v>38</v>
      </c>
      <c r="D14" s="111">
        <v>53</v>
      </c>
    </row>
    <row r="15" spans="2:4" ht="15.75" x14ac:dyDescent="0.25">
      <c r="B15" s="16">
        <v>44348</v>
      </c>
      <c r="C15" s="10">
        <v>25</v>
      </c>
      <c r="D15" s="111">
        <v>37</v>
      </c>
    </row>
    <row r="16" spans="2:4" ht="15.75" x14ac:dyDescent="0.25">
      <c r="B16" s="21">
        <v>44378</v>
      </c>
      <c r="C16" s="22">
        <v>46</v>
      </c>
      <c r="D16" s="111">
        <v>43</v>
      </c>
    </row>
    <row r="17" spans="2:5" ht="15.75" x14ac:dyDescent="0.25">
      <c r="B17" s="21">
        <v>44409</v>
      </c>
      <c r="C17" s="22">
        <v>43</v>
      </c>
      <c r="D17" s="111">
        <v>41</v>
      </c>
    </row>
    <row r="18" spans="2:5" ht="15.75" x14ac:dyDescent="0.25">
      <c r="B18" s="95">
        <v>44440</v>
      </c>
      <c r="C18" s="22">
        <v>26</v>
      </c>
      <c r="D18" s="111">
        <v>37</v>
      </c>
    </row>
    <row r="19" spans="2:5" ht="15.75" x14ac:dyDescent="0.25">
      <c r="B19" s="95">
        <v>44470</v>
      </c>
      <c r="C19" s="22">
        <v>34</v>
      </c>
      <c r="D19" s="112">
        <v>30</v>
      </c>
    </row>
    <row r="20" spans="2:5" ht="15.75" x14ac:dyDescent="0.25">
      <c r="B20" s="95">
        <v>44501</v>
      </c>
      <c r="C20" s="22">
        <v>42</v>
      </c>
      <c r="D20" s="112">
        <v>21</v>
      </c>
    </row>
    <row r="21" spans="2:5" ht="15.75" x14ac:dyDescent="0.25">
      <c r="B21" s="101">
        <v>44531</v>
      </c>
      <c r="C21" s="22">
        <v>21</v>
      </c>
      <c r="D21" s="112">
        <v>53</v>
      </c>
    </row>
    <row r="22" spans="2:5" ht="15.75" x14ac:dyDescent="0.25">
      <c r="B22" s="15">
        <v>44562</v>
      </c>
      <c r="C22" s="22">
        <v>36</v>
      </c>
      <c r="D22" s="111">
        <v>21</v>
      </c>
    </row>
    <row r="23" spans="2:5" ht="15.75" x14ac:dyDescent="0.25">
      <c r="B23" s="16">
        <v>44593</v>
      </c>
      <c r="C23" s="22">
        <v>28</v>
      </c>
      <c r="D23" s="112">
        <v>40</v>
      </c>
    </row>
    <row r="24" spans="2:5" ht="15.75" x14ac:dyDescent="0.25">
      <c r="B24" s="21">
        <v>44621</v>
      </c>
      <c r="C24" s="22">
        <v>53</v>
      </c>
      <c r="D24" s="112">
        <v>52</v>
      </c>
    </row>
    <row r="25" spans="2:5" ht="15.75" x14ac:dyDescent="0.25">
      <c r="B25" s="95">
        <v>44652</v>
      </c>
      <c r="C25" s="130">
        <v>80</v>
      </c>
      <c r="D25" s="131">
        <v>18</v>
      </c>
    </row>
    <row r="26" spans="2:5" ht="15.75" x14ac:dyDescent="0.25">
      <c r="B26" s="95">
        <v>44682</v>
      </c>
      <c r="C26" s="130">
        <v>48</v>
      </c>
      <c r="D26" s="131">
        <v>80</v>
      </c>
    </row>
    <row r="27" spans="2:5" ht="15.75" x14ac:dyDescent="0.25">
      <c r="B27" s="101">
        <v>44713</v>
      </c>
      <c r="C27" s="130">
        <v>34</v>
      </c>
      <c r="D27" s="131">
        <v>41</v>
      </c>
    </row>
    <row r="28" spans="2:5" ht="15.75" x14ac:dyDescent="0.25">
      <c r="B28" s="136" t="s">
        <v>142</v>
      </c>
      <c r="C28" s="119">
        <f>+SUM(C25:C27)</f>
        <v>162</v>
      </c>
      <c r="D28" s="119">
        <f>+SUM(D25:D27)</f>
        <v>139</v>
      </c>
    </row>
    <row r="30" spans="2:5" ht="18.75" x14ac:dyDescent="0.3">
      <c r="B30" s="4" t="s">
        <v>2</v>
      </c>
    </row>
    <row r="31" spans="2:5" ht="58.5" customHeight="1" x14ac:dyDescent="0.25">
      <c r="B31" s="68" t="s">
        <v>136</v>
      </c>
      <c r="D31" s="200" t="s">
        <v>137</v>
      </c>
      <c r="E31" s="200"/>
    </row>
  </sheetData>
  <sheetProtection algorithmName="SHA-512" hashValue="8NoSglNH0dTps3fDfceIdLrXv4NDksFHE1M01rVYF8p6KWFrPFQku4v02Pj6Ulo5WYNXE7iAEtWDusVT7DmeKg==" saltValue="Tg+dkqmIYiA5wMychXj3EA==" spinCount="100000" sheet="1" objects="1" scenarios="1"/>
  <mergeCells count="2">
    <mergeCell ref="B3:D3"/>
    <mergeCell ref="D31:E3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Flujo de Contactos</vt:lpstr>
      <vt:lpstr>Razones de Contacto</vt:lpstr>
      <vt:lpstr>Experiencia del Usuario</vt:lpstr>
      <vt:lpstr>Reclamaciones</vt:lpstr>
      <vt:lpstr>Reclamaciones Más Frecuentes</vt:lpstr>
      <vt:lpstr>Información Financiera</vt:lpstr>
      <vt:lpstr>Central de Riesgo</vt:lpstr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Isidro Acevedo Mora</dc:creator>
  <cp:lastModifiedBy>Gabriela Beatriz Geara Jiménez</cp:lastModifiedBy>
  <dcterms:created xsi:type="dcterms:W3CDTF">2021-05-31T14:52:54Z</dcterms:created>
  <dcterms:modified xsi:type="dcterms:W3CDTF">2022-07-14T20:40:16Z</dcterms:modified>
</cp:coreProperties>
</file>