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bgobdo-my.sharepoint.com/personal/ggeara_sb_gob_do/Documents/Escritorio/Coordinación Información Usuario/Transparencia/"/>
    </mc:Choice>
  </mc:AlternateContent>
  <xr:revisionPtr revIDLastSave="0" documentId="8_{A6D8DF45-858A-4114-8CE8-280DC877FDC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Flujo de contactos" sheetId="12" r:id="rId1"/>
    <sheet name="Razones de contacto" sheetId="13" r:id="rId2"/>
    <sheet name="Experiencia del usuario" sheetId="14" r:id="rId3"/>
    <sheet name="Reclamaciones" sheetId="1" r:id="rId4"/>
    <sheet name="Reclamaciones Más Frecuentes" sheetId="7" r:id="rId5"/>
    <sheet name="Información Financiera" sheetId="5" r:id="rId6"/>
    <sheet name="Central de Riesgo" sheetId="4" r:id="rId7"/>
    <sheet name="Contratos" sheetId="11" r:id="rId8"/>
  </sheets>
  <definedNames>
    <definedName name="_xlnm._FilterDatabase" localSheetId="5" hidden="1">'Información Financiera'!$B$4:$D$38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13" l="1"/>
  <c r="E71" i="13"/>
  <c r="F71" i="13"/>
  <c r="G71" i="13"/>
  <c r="H71" i="13"/>
  <c r="C71" i="13"/>
  <c r="D124" i="13"/>
  <c r="E124" i="13"/>
  <c r="F124" i="13"/>
  <c r="G124" i="13"/>
  <c r="C124" i="13"/>
  <c r="F6" i="12" l="1"/>
  <c r="E6" i="12"/>
  <c r="D6" i="12"/>
  <c r="C6" i="12"/>
  <c r="B6" i="12"/>
  <c r="G6" i="12" s="1"/>
  <c r="F10" i="12"/>
  <c r="E10" i="12"/>
  <c r="D10" i="12"/>
  <c r="C10" i="12"/>
  <c r="B10" i="12"/>
  <c r="F14" i="12"/>
  <c r="E14" i="12"/>
  <c r="D14" i="12"/>
  <c r="C14" i="12"/>
  <c r="B14" i="12"/>
  <c r="G14" i="12" s="1"/>
  <c r="F18" i="12"/>
  <c r="E18" i="12"/>
  <c r="D18" i="12"/>
  <c r="C18" i="12"/>
  <c r="B18" i="12"/>
  <c r="F22" i="12"/>
  <c r="E22" i="12"/>
  <c r="D22" i="12"/>
  <c r="C22" i="12"/>
  <c r="B22" i="12"/>
  <c r="B26" i="12"/>
  <c r="F26" i="12"/>
  <c r="E26" i="12"/>
  <c r="D26" i="12"/>
  <c r="C26" i="12"/>
  <c r="H88" i="13"/>
  <c r="H105" i="13"/>
  <c r="H123" i="13"/>
  <c r="H125" i="13"/>
  <c r="H126" i="13"/>
  <c r="H127" i="13"/>
  <c r="H128" i="13"/>
  <c r="H129" i="13"/>
  <c r="H130" i="13"/>
  <c r="H131" i="13"/>
  <c r="H132" i="13"/>
  <c r="H133" i="13"/>
  <c r="H134" i="13"/>
  <c r="H135" i="13"/>
  <c r="H136" i="13"/>
  <c r="H137" i="13"/>
  <c r="H138" i="13"/>
  <c r="H139" i="13"/>
  <c r="H140" i="13"/>
  <c r="H141" i="13"/>
  <c r="C142" i="13"/>
  <c r="D142" i="13"/>
  <c r="E142" i="13"/>
  <c r="F142" i="13"/>
  <c r="G142" i="13"/>
  <c r="H143" i="13"/>
  <c r="H144" i="13"/>
  <c r="H145" i="13"/>
  <c r="H146" i="13"/>
  <c r="H147" i="13"/>
  <c r="H148" i="13"/>
  <c r="H149" i="13"/>
  <c r="H150" i="13"/>
  <c r="H151" i="13"/>
  <c r="H152" i="13"/>
  <c r="H153" i="13"/>
  <c r="H154" i="13"/>
  <c r="H155" i="13"/>
  <c r="H156" i="13"/>
  <c r="H157" i="13"/>
  <c r="H158" i="13"/>
  <c r="H159" i="13"/>
  <c r="C160" i="13"/>
  <c r="D160" i="13"/>
  <c r="E160" i="13"/>
  <c r="F160" i="13"/>
  <c r="G160" i="13"/>
  <c r="H161" i="13"/>
  <c r="H162" i="13"/>
  <c r="H163" i="13"/>
  <c r="H164" i="13"/>
  <c r="H165" i="13"/>
  <c r="H166" i="13"/>
  <c r="H167" i="13"/>
  <c r="H168" i="13"/>
  <c r="H169" i="13"/>
  <c r="H170" i="13"/>
  <c r="H171" i="13"/>
  <c r="H172" i="13"/>
  <c r="H173" i="13"/>
  <c r="H174" i="13"/>
  <c r="H175" i="13"/>
  <c r="H176" i="13"/>
  <c r="H177" i="13"/>
  <c r="C178" i="13"/>
  <c r="D178" i="13"/>
  <c r="E178" i="13"/>
  <c r="F178" i="13"/>
  <c r="G178" i="13"/>
  <c r="H180" i="13"/>
  <c r="H181" i="13"/>
  <c r="H182" i="13"/>
  <c r="H183" i="13"/>
  <c r="H184" i="13"/>
  <c r="H185" i="13"/>
  <c r="H186" i="13"/>
  <c r="H187" i="13"/>
  <c r="H188" i="13"/>
  <c r="H189" i="13"/>
  <c r="H190" i="13"/>
  <c r="H191" i="13"/>
  <c r="H192" i="13"/>
  <c r="H193" i="13"/>
  <c r="H194" i="13"/>
  <c r="H195" i="13"/>
  <c r="H196" i="13"/>
  <c r="H197" i="13"/>
  <c r="C198" i="13"/>
  <c r="D198" i="13"/>
  <c r="E198" i="13"/>
  <c r="F198" i="13"/>
  <c r="G198" i="13"/>
  <c r="H199" i="13"/>
  <c r="H200" i="13"/>
  <c r="H201" i="13"/>
  <c r="H202" i="13"/>
  <c r="H203" i="13"/>
  <c r="H204" i="13"/>
  <c r="H205" i="13"/>
  <c r="H206" i="13"/>
  <c r="H207" i="13"/>
  <c r="H208" i="13"/>
  <c r="H209" i="13"/>
  <c r="H210" i="13"/>
  <c r="H211" i="13"/>
  <c r="H212" i="13"/>
  <c r="H213" i="13"/>
  <c r="H214" i="13"/>
  <c r="H215" i="13"/>
  <c r="H216" i="13"/>
  <c r="C217" i="13"/>
  <c r="D217" i="13"/>
  <c r="E217" i="13"/>
  <c r="F217" i="13"/>
  <c r="G217" i="13"/>
  <c r="H218" i="13"/>
  <c r="H219" i="13"/>
  <c r="H220" i="13"/>
  <c r="H221" i="13"/>
  <c r="H222" i="13"/>
  <c r="H223" i="13"/>
  <c r="H224" i="13"/>
  <c r="H225" i="13"/>
  <c r="H226" i="13"/>
  <c r="H227" i="13"/>
  <c r="H228" i="13"/>
  <c r="H229" i="13"/>
  <c r="H230" i="13"/>
  <c r="H231" i="13"/>
  <c r="H232" i="13"/>
  <c r="H233" i="13"/>
  <c r="H234" i="13"/>
  <c r="H235" i="13"/>
  <c r="C236" i="13"/>
  <c r="D236" i="13"/>
  <c r="E236" i="13"/>
  <c r="F236" i="13"/>
  <c r="G236" i="13"/>
  <c r="H238" i="13"/>
  <c r="H239" i="13"/>
  <c r="H240" i="13"/>
  <c r="H241" i="13"/>
  <c r="H242" i="13"/>
  <c r="H243" i="13"/>
  <c r="H244" i="13"/>
  <c r="H245" i="13"/>
  <c r="H246" i="13"/>
  <c r="H247" i="13"/>
  <c r="H248" i="13"/>
  <c r="H249" i="13"/>
  <c r="H250" i="13"/>
  <c r="H251" i="13"/>
  <c r="H252" i="13"/>
  <c r="H253" i="13"/>
  <c r="H254" i="13"/>
  <c r="H255" i="13"/>
  <c r="H256" i="13"/>
  <c r="C257" i="13"/>
  <c r="D257" i="13"/>
  <c r="E257" i="13"/>
  <c r="F257" i="13"/>
  <c r="G257" i="13"/>
  <c r="H258" i="13"/>
  <c r="H259" i="13"/>
  <c r="H260" i="13"/>
  <c r="H261" i="13"/>
  <c r="H262" i="13"/>
  <c r="H263" i="13"/>
  <c r="H264" i="13"/>
  <c r="H265" i="13"/>
  <c r="H266" i="13"/>
  <c r="H267" i="13"/>
  <c r="H268" i="13"/>
  <c r="H269" i="13"/>
  <c r="H270" i="13"/>
  <c r="H271" i="13"/>
  <c r="H272" i="13"/>
  <c r="H273" i="13"/>
  <c r="H274" i="13"/>
  <c r="H275" i="13"/>
  <c r="H276" i="13"/>
  <c r="C277" i="13"/>
  <c r="D277" i="13"/>
  <c r="E277" i="13"/>
  <c r="F277" i="13"/>
  <c r="G277" i="13"/>
  <c r="H278" i="13"/>
  <c r="H279" i="13"/>
  <c r="H280" i="13"/>
  <c r="H281" i="13"/>
  <c r="H282" i="13"/>
  <c r="H283" i="13"/>
  <c r="H284" i="13"/>
  <c r="H285" i="13"/>
  <c r="H286" i="13"/>
  <c r="H287" i="13"/>
  <c r="H288" i="13"/>
  <c r="H289" i="13"/>
  <c r="H290" i="13"/>
  <c r="H291" i="13"/>
  <c r="H292" i="13"/>
  <c r="H293" i="13"/>
  <c r="H294" i="13"/>
  <c r="H295" i="13"/>
  <c r="H296" i="13"/>
  <c r="C297" i="13"/>
  <c r="D297" i="13"/>
  <c r="E297" i="13"/>
  <c r="F297" i="13"/>
  <c r="G297" i="13"/>
  <c r="H299" i="13"/>
  <c r="H300" i="13"/>
  <c r="H301" i="13"/>
  <c r="H302" i="13"/>
  <c r="H303" i="13"/>
  <c r="H304" i="13"/>
  <c r="H305" i="13"/>
  <c r="H306" i="13"/>
  <c r="H307" i="13"/>
  <c r="H308" i="13"/>
  <c r="H309" i="13"/>
  <c r="H310" i="13"/>
  <c r="H311" i="13"/>
  <c r="H312" i="13"/>
  <c r="H313" i="13"/>
  <c r="H314" i="13"/>
  <c r="H315" i="13"/>
  <c r="H316" i="13"/>
  <c r="H317" i="13"/>
  <c r="C318" i="13"/>
  <c r="D318" i="13"/>
  <c r="E318" i="13"/>
  <c r="F318" i="13"/>
  <c r="G318" i="13"/>
  <c r="H319" i="13"/>
  <c r="H320" i="13"/>
  <c r="H321" i="13"/>
  <c r="H322" i="13"/>
  <c r="H323" i="13"/>
  <c r="H324" i="13"/>
  <c r="H325" i="13"/>
  <c r="H326" i="13"/>
  <c r="H327" i="13"/>
  <c r="H328" i="13"/>
  <c r="H329" i="13"/>
  <c r="H330" i="13"/>
  <c r="H331" i="13"/>
  <c r="H332" i="13"/>
  <c r="H333" i="13"/>
  <c r="H334" i="13"/>
  <c r="H335" i="13"/>
  <c r="H336" i="13"/>
  <c r="H337" i="13"/>
  <c r="C338" i="13"/>
  <c r="D338" i="13"/>
  <c r="E338" i="13"/>
  <c r="F338" i="13"/>
  <c r="G338" i="13"/>
  <c r="H339" i="13"/>
  <c r="H340" i="13"/>
  <c r="H341" i="13"/>
  <c r="H342" i="13"/>
  <c r="H343" i="13"/>
  <c r="H344" i="13"/>
  <c r="H345" i="13"/>
  <c r="H346" i="13"/>
  <c r="H347" i="13"/>
  <c r="H348" i="13"/>
  <c r="H349" i="13"/>
  <c r="H350" i="13"/>
  <c r="H351" i="13"/>
  <c r="H352" i="13"/>
  <c r="H353" i="13"/>
  <c r="H354" i="13"/>
  <c r="H355" i="13"/>
  <c r="H356" i="13"/>
  <c r="H357" i="13"/>
  <c r="C358" i="13"/>
  <c r="D358" i="13"/>
  <c r="E358" i="13"/>
  <c r="F358" i="13"/>
  <c r="G358" i="13"/>
  <c r="H360" i="13"/>
  <c r="H361" i="13"/>
  <c r="H362" i="13"/>
  <c r="H363" i="13"/>
  <c r="H364" i="13"/>
  <c r="H365" i="13"/>
  <c r="H366" i="13"/>
  <c r="H367" i="13"/>
  <c r="H368" i="13"/>
  <c r="H369" i="13"/>
  <c r="H370" i="13"/>
  <c r="H371" i="13"/>
  <c r="H372" i="13"/>
  <c r="H373" i="13"/>
  <c r="H374" i="13"/>
  <c r="H375" i="13"/>
  <c r="H376" i="13"/>
  <c r="H377" i="13"/>
  <c r="H378" i="13"/>
  <c r="C379" i="13"/>
  <c r="D379" i="13"/>
  <c r="E379" i="13"/>
  <c r="F379" i="13"/>
  <c r="G379" i="13"/>
  <c r="H380" i="13"/>
  <c r="H381" i="13"/>
  <c r="H382" i="13"/>
  <c r="H383" i="13"/>
  <c r="H384" i="13"/>
  <c r="H385" i="13"/>
  <c r="H386" i="13"/>
  <c r="H387" i="13"/>
  <c r="H388" i="13"/>
  <c r="H389" i="13"/>
  <c r="H390" i="13"/>
  <c r="H391" i="13"/>
  <c r="H392" i="13"/>
  <c r="H393" i="13"/>
  <c r="H394" i="13"/>
  <c r="H395" i="13"/>
  <c r="H396" i="13"/>
  <c r="H397" i="13"/>
  <c r="H398" i="13"/>
  <c r="C399" i="13"/>
  <c r="D399" i="13"/>
  <c r="E399" i="13"/>
  <c r="F399" i="13"/>
  <c r="G399" i="13"/>
  <c r="H400" i="13"/>
  <c r="H401" i="13"/>
  <c r="H402" i="13"/>
  <c r="H403" i="13"/>
  <c r="H404" i="13"/>
  <c r="H405" i="13"/>
  <c r="H406" i="13"/>
  <c r="H407" i="13"/>
  <c r="H408" i="13"/>
  <c r="H409" i="13"/>
  <c r="H410" i="13"/>
  <c r="H411" i="13"/>
  <c r="H412" i="13"/>
  <c r="H413" i="13"/>
  <c r="H414" i="13"/>
  <c r="H415" i="13"/>
  <c r="H416" i="13"/>
  <c r="H417" i="13"/>
  <c r="H418" i="13"/>
  <c r="C419" i="13"/>
  <c r="D419" i="13"/>
  <c r="E419" i="13"/>
  <c r="F419" i="13"/>
  <c r="G419" i="13"/>
  <c r="G4" i="12"/>
  <c r="G5" i="12"/>
  <c r="G7" i="12"/>
  <c r="G8" i="12"/>
  <c r="G9" i="12"/>
  <c r="G11" i="12"/>
  <c r="G12" i="12"/>
  <c r="G13" i="12"/>
  <c r="G15" i="12"/>
  <c r="G16" i="12"/>
  <c r="G17" i="12"/>
  <c r="G19" i="12"/>
  <c r="G20" i="12"/>
  <c r="G21" i="12"/>
  <c r="G23" i="12"/>
  <c r="G24" i="12"/>
  <c r="G25" i="12"/>
  <c r="G27" i="12"/>
  <c r="G28" i="12"/>
  <c r="G29" i="12"/>
  <c r="B30" i="12"/>
  <c r="C30" i="12"/>
  <c r="D30" i="12"/>
  <c r="E30" i="12"/>
  <c r="F30" i="12"/>
  <c r="G31" i="12"/>
  <c r="G32" i="12"/>
  <c r="G33" i="12"/>
  <c r="B34" i="12"/>
  <c r="C34" i="12"/>
  <c r="D34" i="12"/>
  <c r="E34" i="12"/>
  <c r="F34" i="12"/>
  <c r="G35" i="12"/>
  <c r="G36" i="12"/>
  <c r="G37" i="12"/>
  <c r="B38" i="12"/>
  <c r="C38" i="12"/>
  <c r="D38" i="12"/>
  <c r="E38" i="12"/>
  <c r="F38" i="12"/>
  <c r="D7" i="11"/>
  <c r="C7" i="11"/>
  <c r="D11" i="11"/>
  <c r="C11" i="11"/>
  <c r="D15" i="11"/>
  <c r="C15" i="11"/>
  <c r="D19" i="11"/>
  <c r="C19" i="11"/>
  <c r="D23" i="11"/>
  <c r="C23" i="11"/>
  <c r="D27" i="11"/>
  <c r="C27" i="11"/>
  <c r="D31" i="11"/>
  <c r="C31" i="11"/>
  <c r="D35" i="11"/>
  <c r="C35" i="11"/>
  <c r="D6" i="4"/>
  <c r="C6" i="4"/>
  <c r="D10" i="4"/>
  <c r="C10" i="4"/>
  <c r="D14" i="4"/>
  <c r="C14" i="4"/>
  <c r="D18" i="4"/>
  <c r="C18" i="4"/>
  <c r="D22" i="4"/>
  <c r="C22" i="4"/>
  <c r="D26" i="4"/>
  <c r="C26" i="4"/>
  <c r="D30" i="4"/>
  <c r="C30" i="4"/>
  <c r="D34" i="4"/>
  <c r="C34" i="4"/>
  <c r="D6" i="5"/>
  <c r="C6" i="5"/>
  <c r="D10" i="5"/>
  <c r="C10" i="5"/>
  <c r="D14" i="5"/>
  <c r="C14" i="5"/>
  <c r="D18" i="5"/>
  <c r="C18" i="5"/>
  <c r="D22" i="5"/>
  <c r="C22" i="5"/>
  <c r="D26" i="5"/>
  <c r="C26" i="5"/>
  <c r="D30" i="5"/>
  <c r="C30" i="5"/>
  <c r="D34" i="5"/>
  <c r="C34" i="5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O11" i="1"/>
  <c r="N11" i="1" s="1"/>
  <c r="M11" i="1"/>
  <c r="J11" i="1"/>
  <c r="L11" i="1" s="1"/>
  <c r="I11" i="1"/>
  <c r="K11" i="1" s="1"/>
  <c r="H11" i="1"/>
  <c r="G11" i="1"/>
  <c r="F11" i="1"/>
  <c r="E11" i="1"/>
  <c r="D11" i="1"/>
  <c r="C11" i="1"/>
  <c r="O15" i="1"/>
  <c r="M15" i="1"/>
  <c r="N15" i="1" s="1"/>
  <c r="L15" i="1"/>
  <c r="J15" i="1"/>
  <c r="I15" i="1"/>
  <c r="K15" i="1" s="1"/>
  <c r="H15" i="1"/>
  <c r="G15" i="1"/>
  <c r="F15" i="1"/>
  <c r="E15" i="1"/>
  <c r="D15" i="1"/>
  <c r="C15" i="1"/>
  <c r="O19" i="1"/>
  <c r="M19" i="1"/>
  <c r="N19" i="1" s="1"/>
  <c r="L19" i="1"/>
  <c r="J19" i="1"/>
  <c r="I19" i="1"/>
  <c r="K19" i="1" s="1"/>
  <c r="H19" i="1"/>
  <c r="G19" i="1"/>
  <c r="F19" i="1"/>
  <c r="E19" i="1"/>
  <c r="D19" i="1"/>
  <c r="C19" i="1"/>
  <c r="O23" i="1"/>
  <c r="M23" i="1"/>
  <c r="N23" i="1" s="1"/>
  <c r="J23" i="1"/>
  <c r="L23" i="1" s="1"/>
  <c r="I23" i="1"/>
  <c r="K23" i="1" s="1"/>
  <c r="H23" i="1"/>
  <c r="G23" i="1"/>
  <c r="F23" i="1"/>
  <c r="E23" i="1"/>
  <c r="D23" i="1"/>
  <c r="C23" i="1"/>
  <c r="O27" i="1"/>
  <c r="N27" i="1"/>
  <c r="M27" i="1"/>
  <c r="J27" i="1"/>
  <c r="L27" i="1" s="1"/>
  <c r="I27" i="1"/>
  <c r="K27" i="1" s="1"/>
  <c r="H27" i="1"/>
  <c r="G27" i="1"/>
  <c r="F27" i="1"/>
  <c r="E27" i="1"/>
  <c r="D27" i="1"/>
  <c r="C27" i="1"/>
  <c r="O31" i="1"/>
  <c r="M31" i="1"/>
  <c r="N31" i="1" s="1"/>
  <c r="L31" i="1"/>
  <c r="J31" i="1"/>
  <c r="I31" i="1"/>
  <c r="K31" i="1" s="1"/>
  <c r="H31" i="1"/>
  <c r="G31" i="1"/>
  <c r="F31" i="1"/>
  <c r="E31" i="1"/>
  <c r="D31" i="1"/>
  <c r="C31" i="1"/>
  <c r="O35" i="1"/>
  <c r="N35" i="1"/>
  <c r="M35" i="1"/>
  <c r="J35" i="1"/>
  <c r="L35" i="1" s="1"/>
  <c r="I35" i="1"/>
  <c r="K35" i="1" s="1"/>
  <c r="H35" i="1"/>
  <c r="G35" i="1"/>
  <c r="F35" i="1"/>
  <c r="E35" i="1"/>
  <c r="D35" i="1"/>
  <c r="C35" i="1"/>
  <c r="D7" i="1"/>
  <c r="E7" i="1"/>
  <c r="F7" i="1"/>
  <c r="G7" i="1"/>
  <c r="H7" i="1"/>
  <c r="C7" i="1"/>
  <c r="O7" i="1"/>
  <c r="M7" i="1"/>
  <c r="J7" i="1"/>
  <c r="I7" i="1"/>
  <c r="C38" i="4"/>
  <c r="C38" i="5"/>
  <c r="F39" i="1"/>
  <c r="G39" i="1"/>
  <c r="H39" i="1"/>
  <c r="I39" i="1"/>
  <c r="K39" i="1" s="1"/>
  <c r="J39" i="1"/>
  <c r="M39" i="1"/>
  <c r="O39" i="1"/>
  <c r="D39" i="1"/>
  <c r="C39" i="1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T39" i="7"/>
  <c r="U39" i="7"/>
  <c r="V39" i="7"/>
  <c r="W39" i="7"/>
  <c r="C39" i="7"/>
  <c r="E39" i="1"/>
  <c r="G237" i="13" l="1"/>
  <c r="D179" i="13"/>
  <c r="C179" i="13"/>
  <c r="H217" i="13"/>
  <c r="H124" i="13"/>
  <c r="G179" i="13"/>
  <c r="F179" i="13"/>
  <c r="C298" i="13"/>
  <c r="E179" i="13"/>
  <c r="E420" i="13"/>
  <c r="H358" i="13"/>
  <c r="H318" i="13"/>
  <c r="D237" i="13"/>
  <c r="F359" i="13"/>
  <c r="G298" i="13"/>
  <c r="H236" i="13"/>
  <c r="F237" i="13"/>
  <c r="C237" i="13"/>
  <c r="H178" i="13"/>
  <c r="E237" i="13"/>
  <c r="H198" i="13"/>
  <c r="H277" i="13"/>
  <c r="H257" i="13"/>
  <c r="E298" i="13"/>
  <c r="H160" i="13"/>
  <c r="G420" i="13"/>
  <c r="H297" i="13"/>
  <c r="F420" i="13"/>
  <c r="G359" i="13"/>
  <c r="D420" i="13"/>
  <c r="H379" i="13"/>
  <c r="E359" i="13"/>
  <c r="H419" i="13"/>
  <c r="H399" i="13"/>
  <c r="H338" i="13"/>
  <c r="F298" i="13"/>
  <c r="H142" i="13"/>
  <c r="G18" i="12"/>
  <c r="G22" i="12"/>
  <c r="G10" i="12"/>
  <c r="G30" i="12"/>
  <c r="G26" i="12"/>
  <c r="G38" i="12"/>
  <c r="G34" i="12"/>
  <c r="C420" i="13"/>
  <c r="D359" i="13"/>
  <c r="C359" i="13"/>
  <c r="D298" i="13"/>
  <c r="N7" i="1"/>
  <c r="L7" i="1"/>
  <c r="L39" i="1"/>
  <c r="N39" i="1"/>
  <c r="K7" i="1"/>
  <c r="D38" i="5"/>
  <c r="D38" i="4"/>
  <c r="D39" i="11"/>
  <c r="C39" i="11"/>
  <c r="H359" i="13" l="1"/>
  <c r="H179" i="13"/>
  <c r="H237" i="13"/>
  <c r="H420" i="13"/>
  <c r="H298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9" authorId="0" shapeId="0" xr:uid="{6C282674-508D-4D50-B71F-924B74770E5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191 de ChatBot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Gabriela Beatriz Geara Jiménez</author>
    <author>Joise Ayleen Pitherson Alvarez</author>
  </authors>
  <commentList>
    <comment ref="G3" authorId="0" shapeId="0" xr:uid="{B84D1C7D-7169-4806-9F0E-05C33771D149}">
      <text>
        <r>
          <rPr>
            <b/>
            <sz val="9"/>
            <color indexed="81"/>
            <rFont val="Tahoma"/>
            <charset val="1"/>
          </rPr>
          <t>Gabriela Beatriz Geara Jiménez:</t>
        </r>
        <r>
          <rPr>
            <sz val="9"/>
            <color indexed="81"/>
            <rFont val="Tahoma"/>
            <charset val="1"/>
          </rPr>
          <t xml:space="preserve">
La cantidad de encuestas completadas en el canal de RRSS no fue representativa. </t>
        </r>
      </text>
    </comment>
    <comment ref="G4" authorId="0" shapeId="0" xr:uid="{30904838-0003-42A6-90D7-0C52937DF82B}">
      <text>
        <r>
          <rPr>
            <b/>
            <sz val="9"/>
            <color indexed="81"/>
            <rFont val="Tahoma"/>
            <charset val="1"/>
          </rPr>
          <t>Gabriela Beatriz Geara Jiménez:</t>
        </r>
        <r>
          <rPr>
            <sz val="9"/>
            <color indexed="81"/>
            <rFont val="Tahoma"/>
            <charset val="1"/>
          </rPr>
          <t xml:space="preserve">
La cantidad de encuestas completadas en el canal de RRSS no fue representativa. </t>
        </r>
      </text>
    </comment>
    <comment ref="G45" authorId="1" shapeId="0" xr:uid="{E8E44DAE-1A44-495C-AA83-C5738C743FA9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46" authorId="0" shapeId="0" xr:uid="{295C801A-947F-4D5F-A720-543FE4101228}">
      <text>
        <r>
          <rPr>
            <b/>
            <sz val="9"/>
            <color indexed="81"/>
            <rFont val="Tahoma"/>
            <charset val="1"/>
          </rPr>
          <t>Gabriela Beatriz Geara Jiménez:</t>
        </r>
        <r>
          <rPr>
            <sz val="9"/>
            <color indexed="81"/>
            <rFont val="Tahoma"/>
            <charset val="1"/>
          </rPr>
          <t xml:space="preserve">
La cantidad de encuestas completadas en el canal de RRSS no fue representativa. </t>
        </r>
      </text>
    </comment>
    <comment ref="G47" authorId="1" shapeId="0" xr:uid="{5826471C-F54D-477B-B8BC-99F8BF2E16BB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48" authorId="0" shapeId="0" xr:uid="{655B9A66-77D0-471E-96C2-F6F19704B02A}">
      <text>
        <r>
          <rPr>
            <b/>
            <sz val="9"/>
            <color indexed="81"/>
            <rFont val="Tahoma"/>
            <charset val="1"/>
          </rPr>
          <t>Gabriela Beatriz Geara Jiménez:</t>
        </r>
        <r>
          <rPr>
            <sz val="9"/>
            <color indexed="81"/>
            <rFont val="Tahoma"/>
            <charset val="1"/>
          </rPr>
          <t xml:space="preserve">
La cantidad de encuestas completadas en el canal de RRSS no fue representativa. </t>
        </r>
      </text>
    </comment>
  </commentList>
</comments>
</file>

<file path=xl/sharedStrings.xml><?xml version="1.0" encoding="utf-8"?>
<sst xmlns="http://schemas.openxmlformats.org/spreadsheetml/2006/main" count="709" uniqueCount="154">
  <si>
    <t>Fecha</t>
  </si>
  <si>
    <t>Pendientes</t>
  </si>
  <si>
    <t>Nomenclatura:</t>
  </si>
  <si>
    <t>Favorable</t>
  </si>
  <si>
    <t>Desfavorable</t>
  </si>
  <si>
    <t>Reclamaciones que se completaron en ese período.</t>
  </si>
  <si>
    <t>Reclamaciones que ingresaron en ese período.</t>
  </si>
  <si>
    <t>Monto acordado para devolución, el monto final dependerá de si la entidad solicita reconsideración.</t>
  </si>
  <si>
    <t>Reclamaciones cuyo resultado fue favorable para el usuario.</t>
  </si>
  <si>
    <t>Reclamaciones cuyo resultado fue favorable para la entidad, o en otras palabras, desfavorable para el usuario.</t>
  </si>
  <si>
    <t>Plazo de Resolución</t>
  </si>
  <si>
    <t>Las reclamaciones tienen un plazo de 60 días calendarios para ser completadas.</t>
  </si>
  <si>
    <t>% Favorable</t>
  </si>
  <si>
    <t>% Desfavorable</t>
  </si>
  <si>
    <t>Información Financiera</t>
  </si>
  <si>
    <t>Solicitudes</t>
  </si>
  <si>
    <t>Reportes de Central de Riesgos</t>
  </si>
  <si>
    <t>Entregas</t>
  </si>
  <si>
    <t>0.15% a Transferencias</t>
  </si>
  <si>
    <t>Problemas en Cajero</t>
  </si>
  <si>
    <t>Beneficios</t>
  </si>
  <si>
    <t>Bloqueo de Cuenta</t>
  </si>
  <si>
    <t>Buró de Crédito</t>
  </si>
  <si>
    <t>Cancelación Producto</t>
  </si>
  <si>
    <t>Cargos</t>
  </si>
  <si>
    <t>Consumos</t>
  </si>
  <si>
    <t>Depósitos</t>
  </si>
  <si>
    <t>Devolución</t>
  </si>
  <si>
    <t>Débitos</t>
  </si>
  <si>
    <t>Otros</t>
  </si>
  <si>
    <t>Pagos</t>
  </si>
  <si>
    <t>Problemas con Préstamos</t>
  </si>
  <si>
    <t>Retiros</t>
  </si>
  <si>
    <t>Transacción</t>
  </si>
  <si>
    <t>Transferencias</t>
  </si>
  <si>
    <t>Problemas técnicos en cajeros automáticos.</t>
  </si>
  <si>
    <t>Avances de efectivo o transacciones procesadas con diferencia</t>
  </si>
  <si>
    <t>Beneficios extra como programas de fidelidad, seguros, etc. asociados al producto.</t>
  </si>
  <si>
    <t>Información errónea en los burós de crédito.</t>
  </si>
  <si>
    <t>Bloqueo de montos o cuentas sin justificación.</t>
  </si>
  <si>
    <t>Solicitud de cancelación por el usuario o cancelación sin notificación por parte de la entidad.</t>
  </si>
  <si>
    <t>Depósitos no reflejados o mal aplicados.</t>
  </si>
  <si>
    <t>Cargos administrativos no reconocidos o duplicados.</t>
  </si>
  <si>
    <t>Devolución a favor del usuario por parte de la entidad.</t>
  </si>
  <si>
    <t>Problemas con débitos automáticos no autorizados o reconocidos.</t>
  </si>
  <si>
    <t>Error en el cobro de intereses en el producto asociado.</t>
  </si>
  <si>
    <t>Errores de estado de cuenta y otros.</t>
  </si>
  <si>
    <t>Pago a producto mal aplicado o no reflejado.</t>
  </si>
  <si>
    <t>Apertura de producto sin autorización del usuario.</t>
  </si>
  <si>
    <t>Problemas con las cuotas, tasas y primas de los préstamos.</t>
  </si>
  <si>
    <t>Publicidad no se corresponde con los servicios brindados u ofertados.</t>
  </si>
  <si>
    <t>Retiros no reconocidos.</t>
  </si>
  <si>
    <t>Transferencia no reconocida, no aplicada, duplicada, con errores o procesadas con diferencias.</t>
  </si>
  <si>
    <t>Producto No Autorizado</t>
  </si>
  <si>
    <t>Error Intereses</t>
  </si>
  <si>
    <t>Publicidad Engañosa</t>
  </si>
  <si>
    <t>CONTACTOS</t>
  </si>
  <si>
    <t>Presencial</t>
  </si>
  <si>
    <t>Correo</t>
  </si>
  <si>
    <t>Teléfono</t>
  </si>
  <si>
    <t>Chat</t>
  </si>
  <si>
    <t>NOTAS:</t>
  </si>
  <si>
    <t>A partir de diciembre 2020, se inició con la tipificación de los contactos por canales.</t>
  </si>
  <si>
    <t>RAZONES DE CONTACTO</t>
  </si>
  <si>
    <t>Razón</t>
  </si>
  <si>
    <t>Telefono</t>
  </si>
  <si>
    <t>Redes Sociales</t>
  </si>
  <si>
    <t>Mediación con entidad</t>
  </si>
  <si>
    <t>Orientación ciudadana</t>
  </si>
  <si>
    <t>Otras razones</t>
  </si>
  <si>
    <t>Queja o denuncia</t>
  </si>
  <si>
    <t>Retiro de oficio</t>
  </si>
  <si>
    <t>No Tipificado</t>
  </si>
  <si>
    <t>Total Mensual</t>
  </si>
  <si>
    <t>Correo Electrónico</t>
  </si>
  <si>
    <t>Solicitudes de Información Financiera</t>
  </si>
  <si>
    <t>Recopilatorio de todos los productos de una persona física o jurídica en el sistema financiero.</t>
  </si>
  <si>
    <t>Reporte gratuito y consolidado de los movimientos de préstamos y tarjetas de créditos, así como la visualización de la categoría de riesgo crediticio que posee en el sistema financiero el usuario que lo requiera.</t>
  </si>
  <si>
    <t>ENCUESTA DE SATISFACCIÓN</t>
  </si>
  <si>
    <t>Concepto</t>
  </si>
  <si>
    <t>General</t>
  </si>
  <si>
    <t>Meta</t>
  </si>
  <si>
    <t>CSAT</t>
  </si>
  <si>
    <t>CES</t>
  </si>
  <si>
    <t>Índice de Satisfacción del Usuario</t>
  </si>
  <si>
    <t>Indice de Esfuerzo del Usuario</t>
  </si>
  <si>
    <t>Recursos de reconsideración</t>
  </si>
  <si>
    <t>Reclamación</t>
  </si>
  <si>
    <t>Estatus de caso</t>
  </si>
  <si>
    <t>Central de riesgo</t>
  </si>
  <si>
    <t>Llamada Interna</t>
  </si>
  <si>
    <t>Levantamiento de datos</t>
  </si>
  <si>
    <t>Encuesta</t>
  </si>
  <si>
    <t>Agendar una cita</t>
  </si>
  <si>
    <t>Transferencia de llamadas</t>
  </si>
  <si>
    <t>Notificación a usuario</t>
  </si>
  <si>
    <t>jul 2021</t>
  </si>
  <si>
    <t>Flujo de reclamaciones</t>
  </si>
  <si>
    <t>Recibidas</t>
  </si>
  <si>
    <t>Descartadas</t>
  </si>
  <si>
    <t>Completadas</t>
  </si>
  <si>
    <t>Con decisión</t>
  </si>
  <si>
    <t>Sin decisión</t>
  </si>
  <si>
    <t xml:space="preserve">Favorable  </t>
  </si>
  <si>
    <t>Promedio por caso</t>
  </si>
  <si>
    <t>Reclamaciones favorables que implicaron devolución</t>
  </si>
  <si>
    <t>Fecha en que se hizo la medición.</t>
  </si>
  <si>
    <t>Cantidad de reclamaciones recibidas, completadas y pendientes.</t>
  </si>
  <si>
    <t>Reclamaciones que fueron descartadas luego de la apertura, ya sea por falta de requisitos o duplicados</t>
  </si>
  <si>
    <t>Reclamaciones que se están en proceso en ese período.</t>
  </si>
  <si>
    <t>Reclamaciones con decisión</t>
  </si>
  <si>
    <t>Reclamaciones que se completaron con una decisión de favorabilidad.</t>
  </si>
  <si>
    <t>Reclamaciones sin decisión</t>
  </si>
  <si>
    <t>Reclamaciones que se completaron sin una decisión de favorabilidad, ya sea porque fueron desestimadas por el usuario,</t>
  </si>
  <si>
    <t>recibieron una carta informativa o fueron declaradas inadmisibles luego del proceso de revisión.</t>
  </si>
  <si>
    <t>Monto instruído a devolver a favor del Usuario</t>
  </si>
  <si>
    <t>Cantidad de reclamaciones que fueron favorables al usuario e implican monto a devolver.</t>
  </si>
  <si>
    <t>Consumos no reconocidos, duplicados o con montos distintos.</t>
  </si>
  <si>
    <t>Cantidad de reclamaciones recibidas cada mes, clasificadas por categoría.</t>
  </si>
  <si>
    <t>Cantidad de solicitudes de información financiera recibidas y entregadas cada mes.</t>
  </si>
  <si>
    <t>Cantidad de solicitudes de reportes de Central de Riesgos cada mes.</t>
  </si>
  <si>
    <t>FLUJO DE RECLAMACIONES</t>
  </si>
  <si>
    <t>RESULTADO</t>
  </si>
  <si>
    <t>TIPO DE DECISIÓN</t>
  </si>
  <si>
    <t>MONTO INSTRUÍDO A ACREDITAR AL USUARIO</t>
  </si>
  <si>
    <t>CATEGORÍAS DE RECLAMACIÓN</t>
  </si>
  <si>
    <t>INFORMACIÓN FINANCIERA</t>
  </si>
  <si>
    <t>REPORTES DE CENTRAL DE RIESGOS</t>
  </si>
  <si>
    <t>ProUsuario Digital</t>
  </si>
  <si>
    <t>-</t>
  </si>
  <si>
    <r>
      <t xml:space="preserve">Fuente: </t>
    </r>
    <r>
      <rPr>
        <sz val="11"/>
        <color theme="1"/>
        <rFont val="Calibri"/>
        <family val="2"/>
        <scheme val="minor"/>
      </rPr>
      <t>Superintendencia de Bancos de la República Dominicana 2022</t>
    </r>
  </si>
  <si>
    <t>Cargo 0.15% a transferencias a terceros.</t>
  </si>
  <si>
    <t>Total Trimestral</t>
  </si>
  <si>
    <t>Consultas Bancamérica</t>
  </si>
  <si>
    <t>1er trimestre 2022</t>
  </si>
  <si>
    <t>Contrato de Adhesión</t>
  </si>
  <si>
    <t>Documento donde se definen los acuerdos a los que se comprometen el usuario y la entidad financiera dependiendo del producto en cuestión.</t>
  </si>
  <si>
    <t>Reclamaciones atendidas por PROUSUARIO por estatus, tipo de decisión y montos instruidos a devolver a favor del usuario, según mes. Agosto 2020-Junio 2022</t>
  </si>
  <si>
    <t>Estados de Cuenta</t>
  </si>
  <si>
    <t>Discrepancias o no recepción de estados de cuenta de los productos.</t>
  </si>
  <si>
    <t>2do trimestre 2022</t>
  </si>
  <si>
    <t>3er trimestre 2022</t>
  </si>
  <si>
    <t>T4 2020</t>
  </si>
  <si>
    <t>T3 2020</t>
  </si>
  <si>
    <t>T2 2021</t>
  </si>
  <si>
    <t>T1 2021</t>
  </si>
  <si>
    <t>T3 2022</t>
  </si>
  <si>
    <t>T2 2022</t>
  </si>
  <si>
    <t>T1 2022</t>
  </si>
  <si>
    <t>T4 2021</t>
  </si>
  <si>
    <t>T3 2021</t>
  </si>
  <si>
    <t>Total</t>
  </si>
  <si>
    <t>Total Razón</t>
  </si>
  <si>
    <t>Total bimestral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</si>
</sst>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yyyy"/>
    <numFmt numFmtId="165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 Nova"/>
      <family val="2"/>
    </font>
    <font>
      <b/>
      <sz val="11"/>
      <color theme="0"/>
      <name val="Arial Nova"/>
      <family val="2"/>
    </font>
    <font>
      <sz val="12"/>
      <color theme="1"/>
      <name val="Calibri"/>
      <family val="2"/>
      <scheme val="minor"/>
    </font>
    <font>
      <b/>
      <sz val="11"/>
      <name val="Arial Nova"/>
      <family val="2"/>
    </font>
    <font>
      <sz val="11"/>
      <color rgb="FF000000"/>
      <name val="Arial Nova"/>
      <family val="2"/>
    </font>
    <font>
      <b/>
      <sz val="11"/>
      <color rgb="FF000000"/>
      <name val="Arial Nova"/>
      <family val="2"/>
    </font>
    <font>
      <b/>
      <sz val="14"/>
      <color theme="0"/>
      <name val="Arial Nov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Arial Nova"/>
      <family val="2"/>
    </font>
    <font>
      <b/>
      <sz val="16"/>
      <color theme="0"/>
      <name val="Arial Nov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082C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rgb="FF5C8091"/>
        <bgColor indexed="64"/>
      </patternFill>
    </fill>
    <fill>
      <patternFill patternType="solid">
        <fgColor rgb="FFDDEBF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theme="8"/>
      </top>
      <bottom style="thin">
        <color auto="1"/>
      </bottom>
      <diagonal/>
    </border>
    <border>
      <left/>
      <right/>
      <top style="thin">
        <color theme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4"/>
      </top>
      <bottom style="thin">
        <color auto="1"/>
      </bottom>
      <diagonal/>
    </border>
    <border>
      <left style="thin">
        <color theme="8"/>
      </left>
      <right style="thin">
        <color auto="1"/>
      </right>
      <top style="thin">
        <color theme="8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0" applyNumberFormat="0" applyBorder="0" applyAlignment="0" applyProtection="0"/>
  </cellStyleXfs>
  <cellXfs count="232">
    <xf numFmtId="0" fontId="0" fillId="0" borderId="0" xfId="0"/>
    <xf numFmtId="0" fontId="0" fillId="0" borderId="16" xfId="0" applyBorder="1"/>
    <xf numFmtId="0" fontId="0" fillId="0" borderId="10" xfId="0" applyBorder="1"/>
    <xf numFmtId="164" fontId="6" fillId="0" borderId="0" xfId="0" applyNumberFormat="1" applyFont="1"/>
    <xf numFmtId="9" fontId="0" fillId="0" borderId="0" xfId="3" applyFont="1"/>
    <xf numFmtId="44" fontId="0" fillId="0" borderId="0" xfId="2" applyFont="1"/>
    <xf numFmtId="164" fontId="0" fillId="0" borderId="0" xfId="0" applyNumberFormat="1"/>
    <xf numFmtId="164" fontId="7" fillId="0" borderId="2" xfId="0" applyNumberFormat="1" applyFont="1" applyBorder="1" applyAlignment="1">
      <alignment horizontal="right" vertical="top" indent="1"/>
    </xf>
    <xf numFmtId="165" fontId="9" fillId="0" borderId="5" xfId="1" applyNumberFormat="1" applyFont="1" applyBorder="1"/>
    <xf numFmtId="165" fontId="9" fillId="0" borderId="1" xfId="1" applyNumberFormat="1" applyFont="1" applyBorder="1"/>
    <xf numFmtId="0" fontId="9" fillId="0" borderId="1" xfId="0" applyFont="1" applyBorder="1"/>
    <xf numFmtId="9" fontId="9" fillId="0" borderId="1" xfId="3" applyFont="1" applyBorder="1"/>
    <xf numFmtId="44" fontId="9" fillId="0" borderId="1" xfId="2" applyFont="1" applyBorder="1"/>
    <xf numFmtId="165" fontId="9" fillId="0" borderId="12" xfId="1" applyNumberFormat="1" applyFont="1" applyBorder="1"/>
    <xf numFmtId="164" fontId="7" fillId="0" borderId="1" xfId="0" applyNumberFormat="1" applyFont="1" applyBorder="1" applyAlignment="1">
      <alignment horizontal="right" vertical="top" indent="1"/>
    </xf>
    <xf numFmtId="164" fontId="7" fillId="0" borderId="5" xfId="0" applyNumberFormat="1" applyFont="1" applyBorder="1" applyAlignment="1">
      <alignment horizontal="right" vertical="top" indent="1"/>
    </xf>
    <xf numFmtId="164" fontId="10" fillId="0" borderId="0" xfId="0" applyNumberFormat="1" applyFont="1"/>
    <xf numFmtId="0" fontId="10" fillId="0" borderId="0" xfId="0" applyFont="1"/>
    <xf numFmtId="9" fontId="10" fillId="0" borderId="0" xfId="3" applyFont="1"/>
    <xf numFmtId="44" fontId="10" fillId="0" borderId="0" xfId="2" applyFont="1"/>
    <xf numFmtId="164" fontId="11" fillId="0" borderId="2" xfId="0" applyNumberFormat="1" applyFont="1" applyBorder="1" applyAlignment="1">
      <alignment horizontal="right" vertical="top" indent="1"/>
    </xf>
    <xf numFmtId="165" fontId="12" fillId="0" borderId="1" xfId="1" applyNumberFormat="1" applyFont="1" applyBorder="1"/>
    <xf numFmtId="0" fontId="12" fillId="0" borderId="1" xfId="0" applyFont="1" applyBorder="1"/>
    <xf numFmtId="9" fontId="12" fillId="0" borderId="1" xfId="3" applyFont="1" applyBorder="1"/>
    <xf numFmtId="44" fontId="12" fillId="0" borderId="1" xfId="2" applyFont="1" applyBorder="1"/>
    <xf numFmtId="0" fontId="7" fillId="8" borderId="5" xfId="0" applyFont="1" applyFill="1" applyBorder="1" applyAlignment="1">
      <alignment horizontal="center" vertical="center"/>
    </xf>
    <xf numFmtId="9" fontId="7" fillId="8" borderId="5" xfId="3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right" vertical="top" indent="1"/>
    </xf>
    <xf numFmtId="164" fontId="7" fillId="8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44" fontId="7" fillId="8" borderId="5" xfId="2" applyFont="1" applyFill="1" applyBorder="1" applyAlignment="1">
      <alignment horizontal="center" vertical="center"/>
    </xf>
    <xf numFmtId="164" fontId="7" fillId="8" borderId="5" xfId="0" applyNumberFormat="1" applyFont="1" applyFill="1" applyBorder="1" applyAlignment="1">
      <alignment horizontal="center" vertical="center"/>
    </xf>
    <xf numFmtId="164" fontId="7" fillId="0" borderId="0" xfId="0" applyNumberFormat="1" applyFont="1"/>
    <xf numFmtId="0" fontId="2" fillId="0" borderId="0" xfId="0" applyFont="1"/>
    <xf numFmtId="9" fontId="2" fillId="0" borderId="0" xfId="3" applyFont="1" applyBorder="1"/>
    <xf numFmtId="44" fontId="2" fillId="0" borderId="0" xfId="2" applyFont="1" applyBorder="1"/>
    <xf numFmtId="164" fontId="4" fillId="0" borderId="6" xfId="0" applyNumberFormat="1" applyFont="1" applyBorder="1"/>
    <xf numFmtId="0" fontId="0" fillId="0" borderId="6" xfId="0" applyBorder="1"/>
    <xf numFmtId="0" fontId="2" fillId="0" borderId="6" xfId="0" applyFont="1" applyBorder="1"/>
    <xf numFmtId="9" fontId="2" fillId="0" borderId="6" xfId="3" applyFont="1" applyBorder="1"/>
    <xf numFmtId="44" fontId="2" fillId="0" borderId="6" xfId="2" applyFont="1" applyBorder="1"/>
    <xf numFmtId="164" fontId="4" fillId="0" borderId="16" xfId="0" applyNumberFormat="1" applyFont="1" applyBorder="1"/>
    <xf numFmtId="0" fontId="2" fillId="0" borderId="16" xfId="0" applyFont="1" applyBorder="1"/>
    <xf numFmtId="9" fontId="2" fillId="0" borderId="16" xfId="3" applyFont="1" applyBorder="1"/>
    <xf numFmtId="44" fontId="2" fillId="0" borderId="16" xfId="2" applyFont="1" applyBorder="1"/>
    <xf numFmtId="164" fontId="4" fillId="0" borderId="10" xfId="0" applyNumberFormat="1" applyFont="1" applyBorder="1"/>
    <xf numFmtId="0" fontId="2" fillId="0" borderId="10" xfId="0" applyFont="1" applyBorder="1"/>
    <xf numFmtId="9" fontId="2" fillId="0" borderId="10" xfId="3" applyFont="1" applyBorder="1"/>
    <xf numFmtId="44" fontId="2" fillId="0" borderId="10" xfId="2" applyFont="1" applyBorder="1"/>
    <xf numFmtId="0" fontId="4" fillId="0" borderId="0" xfId="0" applyFont="1"/>
    <xf numFmtId="0" fontId="0" fillId="0" borderId="0" xfId="0" applyAlignment="1">
      <alignment vertical="center" wrapText="1"/>
    </xf>
    <xf numFmtId="49" fontId="4" fillId="3" borderId="0" xfId="0" applyNumberFormat="1" applyFont="1" applyFill="1" applyAlignment="1">
      <alignment horizontal="left" vertical="top"/>
    </xf>
    <xf numFmtId="164" fontId="4" fillId="0" borderId="0" xfId="0" applyNumberFormat="1" applyFont="1" applyAlignment="1">
      <alignment horizontal="center" vertical="top"/>
    </xf>
    <xf numFmtId="164" fontId="7" fillId="0" borderId="12" xfId="0" applyNumberFormat="1" applyFont="1" applyBorder="1" applyAlignment="1">
      <alignment horizontal="right" vertical="top" indent="1"/>
    </xf>
    <xf numFmtId="164" fontId="0" fillId="7" borderId="1" xfId="0" applyNumberFormat="1" applyFill="1" applyBorder="1"/>
    <xf numFmtId="164" fontId="7" fillId="8" borderId="1" xfId="0" applyNumberFormat="1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9" fontId="7" fillId="8" borderId="7" xfId="3" applyFont="1" applyFill="1" applyBorder="1" applyAlignment="1">
      <alignment horizontal="center" vertical="center" wrapText="1"/>
    </xf>
    <xf numFmtId="9" fontId="7" fillId="8" borderId="1" xfId="3" applyFont="1" applyFill="1" applyBorder="1" applyAlignment="1">
      <alignment horizontal="center" vertical="center" wrapText="1"/>
    </xf>
    <xf numFmtId="9" fontId="7" fillId="8" borderId="9" xfId="3" applyFont="1" applyFill="1" applyBorder="1" applyAlignment="1">
      <alignment horizontal="center" vertical="center" wrapText="1"/>
    </xf>
    <xf numFmtId="44" fontId="7" fillId="8" borderId="8" xfId="2" applyFont="1" applyFill="1" applyBorder="1" applyAlignment="1">
      <alignment horizontal="center" vertical="center" wrapText="1"/>
    </xf>
    <xf numFmtId="44" fontId="7" fillId="8" borderId="7" xfId="2" applyFont="1" applyFill="1" applyBorder="1" applyAlignment="1">
      <alignment horizontal="center" vertical="center" wrapText="1"/>
    </xf>
    <xf numFmtId="44" fontId="7" fillId="8" borderId="9" xfId="2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8" fillId="8" borderId="5" xfId="0" applyFont="1" applyFill="1" applyBorder="1" applyAlignment="1">
      <alignment horizontal="center" vertical="center"/>
    </xf>
    <xf numFmtId="164" fontId="8" fillId="8" borderId="5" xfId="0" applyNumberFormat="1" applyFont="1" applyFill="1" applyBorder="1" applyAlignment="1">
      <alignment horizontal="center" vertical="center"/>
    </xf>
    <xf numFmtId="164" fontId="0" fillId="7" borderId="3" xfId="0" applyNumberFormat="1" applyFill="1" applyBorder="1"/>
    <xf numFmtId="164" fontId="11" fillId="0" borderId="11" xfId="0" applyNumberFormat="1" applyFont="1" applyBorder="1" applyAlignment="1">
      <alignment horizontal="right" vertical="top" indent="1"/>
    </xf>
    <xf numFmtId="165" fontId="14" fillId="0" borderId="1" xfId="0" applyNumberFormat="1" applyFont="1" applyBorder="1"/>
    <xf numFmtId="165" fontId="14" fillId="0" borderId="1" xfId="1" applyNumberFormat="1" applyFont="1" applyBorder="1"/>
    <xf numFmtId="0" fontId="14" fillId="0" borderId="1" xfId="0" applyFont="1" applyBorder="1"/>
    <xf numFmtId="9" fontId="14" fillId="0" borderId="1" xfId="3" applyFont="1" applyBorder="1"/>
    <xf numFmtId="44" fontId="14" fillId="0" borderId="1" xfId="2" applyFont="1" applyBorder="1"/>
    <xf numFmtId="164" fontId="7" fillId="0" borderId="11" xfId="0" applyNumberFormat="1" applyFont="1" applyBorder="1" applyAlignment="1">
      <alignment horizontal="right" vertical="top" indent="1"/>
    </xf>
    <xf numFmtId="164" fontId="7" fillId="0" borderId="17" xfId="0" applyNumberFormat="1" applyFont="1" applyBorder="1" applyAlignment="1">
      <alignment horizontal="right" vertical="top" indent="1"/>
    </xf>
    <xf numFmtId="165" fontId="2" fillId="0" borderId="1" xfId="1" applyNumberFormat="1" applyFont="1" applyBorder="1" applyAlignment="1">
      <alignment horizontal="right"/>
    </xf>
    <xf numFmtId="0" fontId="2" fillId="3" borderId="1" xfId="0" applyFont="1" applyFill="1" applyBorder="1"/>
    <xf numFmtId="165" fontId="2" fillId="0" borderId="1" xfId="1" applyNumberFormat="1" applyFont="1" applyFill="1" applyBorder="1"/>
    <xf numFmtId="165" fontId="2" fillId="0" borderId="1" xfId="1" applyNumberFormat="1" applyFont="1" applyBorder="1"/>
    <xf numFmtId="0" fontId="15" fillId="5" borderId="1" xfId="4" applyFont="1" applyFill="1" applyBorder="1"/>
    <xf numFmtId="165" fontId="15" fillId="6" borderId="1" xfId="1" applyNumberFormat="1" applyFont="1" applyFill="1" applyBorder="1" applyAlignment="1">
      <alignment horizontal="right"/>
    </xf>
    <xf numFmtId="165" fontId="15" fillId="6" borderId="1" xfId="1" applyNumberFormat="1" applyFont="1" applyFill="1" applyBorder="1"/>
    <xf numFmtId="165" fontId="9" fillId="0" borderId="1" xfId="0" applyNumberFormat="1" applyFont="1" applyBorder="1"/>
    <xf numFmtId="164" fontId="7" fillId="0" borderId="0" xfId="0" applyNumberFormat="1" applyFont="1" applyAlignment="1">
      <alignment horizontal="right" vertical="top" indent="1"/>
    </xf>
    <xf numFmtId="165" fontId="9" fillId="0" borderId="0" xfId="0" applyNumberFormat="1" applyFont="1"/>
    <xf numFmtId="165" fontId="9" fillId="0" borderId="0" xfId="1" applyNumberFormat="1" applyFont="1" applyBorder="1"/>
    <xf numFmtId="0" fontId="9" fillId="0" borderId="0" xfId="0" applyFont="1"/>
    <xf numFmtId="9" fontId="9" fillId="0" borderId="0" xfId="3" applyFont="1" applyBorder="1"/>
    <xf numFmtId="44" fontId="9" fillId="0" borderId="0" xfId="2" applyFont="1" applyBorder="1"/>
    <xf numFmtId="0" fontId="0" fillId="0" borderId="1" xfId="0" applyBorder="1"/>
    <xf numFmtId="0" fontId="16" fillId="2" borderId="1" xfId="4" applyFont="1" applyFill="1" applyBorder="1"/>
    <xf numFmtId="165" fontId="16" fillId="2" borderId="1" xfId="1" applyNumberFormat="1" applyFont="1" applyFill="1" applyBorder="1"/>
    <xf numFmtId="164" fontId="15" fillId="5" borderId="12" xfId="0" applyNumberFormat="1" applyFont="1" applyFill="1" applyBorder="1" applyAlignment="1">
      <alignment horizontal="center"/>
    </xf>
    <xf numFmtId="0" fontId="2" fillId="5" borderId="1" xfId="0" applyFont="1" applyFill="1" applyBorder="1"/>
    <xf numFmtId="9" fontId="2" fillId="5" borderId="15" xfId="3" applyFont="1" applyFill="1" applyBorder="1"/>
    <xf numFmtId="0" fontId="2" fillId="5" borderId="12" xfId="0" applyFont="1" applyFill="1" applyBorder="1"/>
    <xf numFmtId="9" fontId="2" fillId="5" borderId="3" xfId="3" applyFont="1" applyFill="1" applyBorder="1"/>
    <xf numFmtId="164" fontId="11" fillId="0" borderId="1" xfId="0" applyNumberFormat="1" applyFont="1" applyBorder="1" applyAlignment="1">
      <alignment horizontal="right" vertical="top" indent="1"/>
    </xf>
    <xf numFmtId="164" fontId="13" fillId="0" borderId="1" xfId="0" applyNumberFormat="1" applyFont="1" applyBorder="1" applyAlignment="1">
      <alignment horizontal="right" vertical="top" indent="1"/>
    </xf>
    <xf numFmtId="164" fontId="7" fillId="6" borderId="12" xfId="0" applyNumberFormat="1" applyFont="1" applyFill="1" applyBorder="1" applyAlignment="1">
      <alignment horizontal="right" vertical="top" indent="1"/>
    </xf>
    <xf numFmtId="165" fontId="17" fillId="6" borderId="12" xfId="0" applyNumberFormat="1" applyFont="1" applyFill="1" applyBorder="1"/>
    <xf numFmtId="164" fontId="7" fillId="6" borderId="1" xfId="0" applyNumberFormat="1" applyFont="1" applyFill="1" applyBorder="1" applyAlignment="1">
      <alignment horizontal="right" vertical="top" indent="1"/>
    </xf>
    <xf numFmtId="165" fontId="7" fillId="6" borderId="1" xfId="0" applyNumberFormat="1" applyFont="1" applyFill="1" applyBorder="1"/>
    <xf numFmtId="165" fontId="9" fillId="6" borderId="12" xfId="0" applyNumberFormat="1" applyFont="1" applyFill="1" applyBorder="1"/>
    <xf numFmtId="9" fontId="9" fillId="6" borderId="12" xfId="0" applyNumberFormat="1" applyFont="1" applyFill="1" applyBorder="1"/>
    <xf numFmtId="44" fontId="9" fillId="6" borderId="12" xfId="0" applyNumberFormat="1" applyFont="1" applyFill="1" applyBorder="1"/>
    <xf numFmtId="165" fontId="9" fillId="0" borderId="12" xfId="0" applyNumberFormat="1" applyFont="1" applyBorder="1"/>
    <xf numFmtId="0" fontId="9" fillId="0" borderId="12" xfId="0" applyFont="1" applyBorder="1"/>
    <xf numFmtId="9" fontId="9" fillId="0" borderId="12" xfId="3" applyFont="1" applyBorder="1"/>
    <xf numFmtId="44" fontId="9" fillId="0" borderId="12" xfId="2" applyFont="1" applyBorder="1"/>
    <xf numFmtId="44" fontId="7" fillId="8" borderId="0" xfId="2" applyFont="1" applyFill="1" applyBorder="1" applyAlignment="1">
      <alignment horizontal="center" vertical="center" wrapText="1"/>
    </xf>
    <xf numFmtId="165" fontId="12" fillId="0" borderId="12" xfId="1" applyNumberFormat="1" applyFont="1" applyBorder="1"/>
    <xf numFmtId="0" fontId="0" fillId="0" borderId="12" xfId="0" applyBorder="1"/>
    <xf numFmtId="0" fontId="17" fillId="0" borderId="1" xfId="0" applyFont="1" applyBorder="1"/>
    <xf numFmtId="0" fontId="17" fillId="0" borderId="12" xfId="0" applyFont="1" applyBorder="1"/>
    <xf numFmtId="164" fontId="7" fillId="6" borderId="11" xfId="0" applyNumberFormat="1" applyFont="1" applyFill="1" applyBorder="1" applyAlignment="1">
      <alignment horizontal="right" vertical="top" indent="1"/>
    </xf>
    <xf numFmtId="0" fontId="0" fillId="0" borderId="0" xfId="0" applyAlignment="1">
      <alignment horizontal="left" vertical="top" wrapText="1"/>
    </xf>
    <xf numFmtId="165" fontId="7" fillId="6" borderId="12" xfId="0" applyNumberFormat="1" applyFont="1" applyFill="1" applyBorder="1"/>
    <xf numFmtId="9" fontId="7" fillId="6" borderId="12" xfId="0" applyNumberFormat="1" applyFont="1" applyFill="1" applyBorder="1"/>
    <xf numFmtId="44" fontId="7" fillId="6" borderId="12" xfId="0" applyNumberFormat="1" applyFont="1" applyFill="1" applyBorder="1"/>
    <xf numFmtId="0" fontId="0" fillId="0" borderId="0" xfId="0" applyAlignment="1">
      <alignment horizontal="right"/>
    </xf>
    <xf numFmtId="0" fontId="9" fillId="0" borderId="1" xfId="1" applyNumberFormat="1" applyFont="1" applyBorder="1" applyAlignment="1">
      <alignment horizontal="right"/>
    </xf>
    <xf numFmtId="0" fontId="9" fillId="0" borderId="5" xfId="1" applyNumberFormat="1" applyFont="1" applyBorder="1" applyAlignment="1">
      <alignment horizontal="right"/>
    </xf>
    <xf numFmtId="0" fontId="9" fillId="0" borderId="12" xfId="1" applyNumberFormat="1" applyFont="1" applyBorder="1" applyAlignment="1">
      <alignment horizontal="right"/>
    </xf>
    <xf numFmtId="164" fontId="7" fillId="6" borderId="12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right"/>
    </xf>
    <xf numFmtId="0" fontId="7" fillId="6" borderId="12" xfId="0" applyNumberFormat="1" applyFont="1" applyFill="1" applyBorder="1" applyAlignment="1">
      <alignment horizontal="right"/>
    </xf>
    <xf numFmtId="0" fontId="7" fillId="6" borderId="12" xfId="0" applyNumberFormat="1" applyFont="1" applyFill="1" applyBorder="1" applyAlignment="1"/>
    <xf numFmtId="164" fontId="9" fillId="0" borderId="1" xfId="0" applyNumberFormat="1" applyFont="1" applyBorder="1" applyAlignment="1">
      <alignment horizontal="right" vertical="top"/>
    </xf>
    <xf numFmtId="164" fontId="9" fillId="0" borderId="12" xfId="0" applyNumberFormat="1" applyFont="1" applyBorder="1" applyAlignment="1">
      <alignment horizontal="right" vertical="top"/>
    </xf>
    <xf numFmtId="0" fontId="5" fillId="7" borderId="1" xfId="0" applyFont="1" applyFill="1" applyBorder="1" applyAlignment="1">
      <alignment horizontal="center" vertical="center"/>
    </xf>
    <xf numFmtId="44" fontId="5" fillId="7" borderId="1" xfId="2" applyFont="1" applyFill="1" applyBorder="1" applyAlignment="1">
      <alignment horizontal="center" vertical="center"/>
    </xf>
    <xf numFmtId="0" fontId="5" fillId="7" borderId="0" xfId="0" applyFont="1" applyFill="1" applyAlignment="1">
      <alignment horizontal="left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5" fillId="0" borderId="0" xfId="0" applyFont="1"/>
    <xf numFmtId="165" fontId="2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center"/>
    </xf>
    <xf numFmtId="165" fontId="2" fillId="9" borderId="1" xfId="0" applyNumberFormat="1" applyFont="1" applyFill="1" applyBorder="1" applyAlignment="1">
      <alignment horizontal="right"/>
    </xf>
    <xf numFmtId="164" fontId="15" fillId="9" borderId="1" xfId="4" applyNumberFormat="1" applyFont="1" applyFill="1" applyBorder="1" applyAlignment="1">
      <alignment horizontal="center"/>
    </xf>
    <xf numFmtId="165" fontId="2" fillId="0" borderId="12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164" fontId="15" fillId="0" borderId="1" xfId="4" applyNumberFormat="1" applyFont="1" applyFill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165" fontId="2" fillId="9" borderId="1" xfId="1" applyNumberFormat="1" applyFont="1" applyFill="1" applyBorder="1" applyAlignment="1">
      <alignment horizontal="right"/>
    </xf>
    <xf numFmtId="165" fontId="2" fillId="9" borderId="12" xfId="0" applyNumberFormat="1" applyFont="1" applyFill="1" applyBorder="1" applyAlignment="1">
      <alignment horizontal="right"/>
    </xf>
    <xf numFmtId="164" fontId="15" fillId="9" borderId="12" xfId="4" applyNumberFormat="1" applyFont="1" applyFill="1" applyBorder="1" applyAlignment="1">
      <alignment horizontal="center"/>
    </xf>
    <xf numFmtId="164" fontId="15" fillId="0" borderId="12" xfId="0" applyNumberFormat="1" applyFont="1" applyBorder="1" applyAlignment="1">
      <alignment horizontal="center"/>
    </xf>
    <xf numFmtId="165" fontId="2" fillId="0" borderId="12" xfId="1" applyNumberFormat="1" applyFont="1" applyBorder="1" applyAlignment="1">
      <alignment horizontal="right"/>
    </xf>
    <xf numFmtId="164" fontId="15" fillId="0" borderId="1" xfId="0" applyNumberFormat="1" applyFont="1" applyBorder="1" applyAlignment="1">
      <alignment horizontal="center"/>
    </xf>
    <xf numFmtId="165" fontId="2" fillId="0" borderId="12" xfId="1" applyNumberFormat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right"/>
    </xf>
    <xf numFmtId="165" fontId="2" fillId="0" borderId="11" xfId="1" applyNumberFormat="1" applyFont="1" applyBorder="1" applyAlignment="1">
      <alignment horizontal="right"/>
    </xf>
    <xf numFmtId="165" fontId="2" fillId="0" borderId="2" xfId="1" applyNumberFormat="1" applyFont="1" applyBorder="1" applyAlignment="1">
      <alignment horizontal="right"/>
    </xf>
    <xf numFmtId="44" fontId="15" fillId="2" borderId="4" xfId="2" applyFont="1" applyFill="1" applyBorder="1" applyAlignment="1">
      <alignment horizontal="center" vertical="center"/>
    </xf>
    <xf numFmtId="44" fontId="15" fillId="2" borderId="4" xfId="2" applyFont="1" applyFill="1" applyBorder="1" applyAlignment="1">
      <alignment horizontal="center" vertical="center" wrapText="1"/>
    </xf>
    <xf numFmtId="44" fontId="15" fillId="2" borderId="5" xfId="2" applyFont="1" applyFill="1" applyBorder="1" applyAlignment="1">
      <alignment horizontal="center" vertical="center"/>
    </xf>
    <xf numFmtId="44" fontId="21" fillId="2" borderId="0" xfId="2" applyFont="1" applyFill="1" applyBorder="1" applyAlignment="1">
      <alignment horizontal="center" vertical="center"/>
    </xf>
    <xf numFmtId="44" fontId="16" fillId="2" borderId="8" xfId="2" applyFont="1" applyFill="1" applyBorder="1" applyAlignment="1">
      <alignment horizontal="center" vertical="top"/>
    </xf>
    <xf numFmtId="44" fontId="21" fillId="2" borderId="0" xfId="2" applyFont="1" applyFill="1" applyBorder="1" applyAlignment="1">
      <alignment horizontal="center" vertical="center"/>
    </xf>
    <xf numFmtId="44" fontId="21" fillId="2" borderId="7" xfId="2" applyFont="1" applyFill="1" applyBorder="1" applyAlignment="1">
      <alignment horizontal="center" vertical="center"/>
    </xf>
    <xf numFmtId="44" fontId="16" fillId="2" borderId="18" xfId="2" applyFont="1" applyFill="1" applyBorder="1" applyAlignment="1">
      <alignment horizontal="center" vertical="top"/>
    </xf>
    <xf numFmtId="165" fontId="2" fillId="0" borderId="0" xfId="1" applyNumberFormat="1" applyFont="1"/>
    <xf numFmtId="164" fontId="15" fillId="0" borderId="0" xfId="0" applyNumberFormat="1" applyFont="1" applyAlignment="1">
      <alignment horizontal="right" inden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5" fontId="15" fillId="0" borderId="0" xfId="1" applyNumberFormat="1" applyFont="1" applyFill="1" applyBorder="1"/>
    <xf numFmtId="165" fontId="15" fillId="0" borderId="0" xfId="1" applyNumberFormat="1" applyFont="1" applyFill="1" applyBorder="1" applyAlignment="1">
      <alignment horizontal="right"/>
    </xf>
    <xf numFmtId="0" fontId="15" fillId="0" borderId="0" xfId="4" applyFont="1" applyFill="1" applyBorder="1"/>
    <xf numFmtId="164" fontId="18" fillId="0" borderId="0" xfId="4" applyNumberFormat="1" applyFont="1" applyFill="1" applyBorder="1" applyAlignment="1">
      <alignment horizontal="right" indent="1"/>
    </xf>
    <xf numFmtId="164" fontId="16" fillId="2" borderId="1" xfId="4" applyNumberFormat="1" applyFont="1" applyFill="1" applyBorder="1" applyAlignment="1">
      <alignment horizontal="right" indent="1"/>
    </xf>
    <xf numFmtId="165" fontId="15" fillId="9" borderId="1" xfId="1" applyNumberFormat="1" applyFont="1" applyFill="1" applyBorder="1"/>
    <xf numFmtId="165" fontId="15" fillId="9" borderId="1" xfId="1" applyNumberFormat="1" applyFont="1" applyFill="1" applyBorder="1" applyAlignment="1">
      <alignment horizontal="right"/>
    </xf>
    <xf numFmtId="0" fontId="15" fillId="9" borderId="1" xfId="4" applyFont="1" applyFill="1" applyBorder="1"/>
    <xf numFmtId="164" fontId="18" fillId="9" borderId="1" xfId="4" applyNumberFormat="1" applyFont="1" applyFill="1" applyBorder="1" applyAlignment="1">
      <alignment horizontal="right" indent="1"/>
    </xf>
    <xf numFmtId="164" fontId="18" fillId="0" borderId="1" xfId="4" applyNumberFormat="1" applyFont="1" applyFill="1" applyBorder="1" applyAlignment="1">
      <alignment horizontal="right" indent="1"/>
    </xf>
    <xf numFmtId="164" fontId="15" fillId="9" borderId="1" xfId="0" applyNumberFormat="1" applyFont="1" applyFill="1" applyBorder="1" applyAlignment="1">
      <alignment horizontal="right" indent="1"/>
    </xf>
    <xf numFmtId="164" fontId="15" fillId="0" borderId="1" xfId="0" applyNumberFormat="1" applyFont="1" applyBorder="1" applyAlignment="1">
      <alignment horizontal="right" indent="1"/>
    </xf>
    <xf numFmtId="164" fontId="15" fillId="6" borderId="1" xfId="0" applyNumberFormat="1" applyFont="1" applyFill="1" applyBorder="1" applyAlignment="1">
      <alignment horizontal="right" indent="1"/>
    </xf>
    <xf numFmtId="165" fontId="15" fillId="6" borderId="2" xfId="1" applyNumberFormat="1" applyFont="1" applyFill="1" applyBorder="1"/>
    <xf numFmtId="165" fontId="2" fillId="3" borderId="12" xfId="1" applyNumberFormat="1" applyFont="1" applyFill="1" applyBorder="1"/>
    <xf numFmtId="165" fontId="2" fillId="3" borderId="1" xfId="1" applyNumberFormat="1" applyFont="1" applyFill="1" applyBorder="1"/>
    <xf numFmtId="164" fontId="15" fillId="3" borderId="1" xfId="0" applyNumberFormat="1" applyFont="1" applyFill="1" applyBorder="1" applyAlignment="1">
      <alignment horizontal="right" indent="1"/>
    </xf>
    <xf numFmtId="164" fontId="15" fillId="5" borderId="1" xfId="4" applyNumberFormat="1" applyFont="1" applyFill="1" applyBorder="1" applyAlignment="1">
      <alignment horizontal="right" indent="1"/>
    </xf>
    <xf numFmtId="165" fontId="15" fillId="5" borderId="1" xfId="1" applyNumberFormat="1" applyFont="1" applyFill="1" applyBorder="1"/>
    <xf numFmtId="0" fontId="15" fillId="5" borderId="1" xfId="0" applyFont="1" applyFill="1" applyBorder="1"/>
    <xf numFmtId="164" fontId="15" fillId="5" borderId="1" xfId="0" applyNumberFormat="1" applyFont="1" applyFill="1" applyBorder="1" applyAlignment="1">
      <alignment horizontal="right" indent="1"/>
    </xf>
    <xf numFmtId="0" fontId="2" fillId="0" borderId="0" xfId="0" applyFont="1" applyAlignment="1">
      <alignment wrapText="1"/>
    </xf>
    <xf numFmtId="164" fontId="15" fillId="2" borderId="4" xfId="2" applyNumberFormat="1" applyFont="1" applyFill="1" applyBorder="1" applyAlignment="1">
      <alignment horizontal="center" vertical="center" wrapText="1"/>
    </xf>
    <xf numFmtId="44" fontId="21" fillId="2" borderId="13" xfId="2" applyFont="1" applyFill="1" applyBorder="1" applyAlignment="1">
      <alignment horizontal="left" vertical="center"/>
    </xf>
    <xf numFmtId="44" fontId="21" fillId="2" borderId="14" xfId="2" applyFont="1" applyFill="1" applyBorder="1" applyAlignment="1">
      <alignment horizontal="left" vertical="center"/>
    </xf>
    <xf numFmtId="44" fontId="16" fillId="2" borderId="13" xfId="2" applyFont="1" applyFill="1" applyBorder="1" applyAlignment="1">
      <alignment horizontal="center" vertical="top"/>
    </xf>
    <xf numFmtId="49" fontId="15" fillId="3" borderId="0" xfId="0" applyNumberFormat="1" applyFont="1" applyFill="1" applyAlignment="1">
      <alignment horizontal="left" vertical="top"/>
    </xf>
    <xf numFmtId="164" fontId="24" fillId="0" borderId="0" xfId="0" applyNumberFormat="1" applyFont="1"/>
    <xf numFmtId="9" fontId="2" fillId="0" borderId="0" xfId="3" applyFont="1" applyFill="1" applyBorder="1"/>
    <xf numFmtId="9" fontId="2" fillId="9" borderId="3" xfId="3" applyFont="1" applyFill="1" applyBorder="1"/>
    <xf numFmtId="9" fontId="2" fillId="9" borderId="1" xfId="3" applyFont="1" applyFill="1" applyBorder="1"/>
    <xf numFmtId="0" fontId="2" fillId="9" borderId="12" xfId="0" applyFont="1" applyFill="1" applyBorder="1"/>
    <xf numFmtId="164" fontId="15" fillId="9" borderId="12" xfId="0" applyNumberFormat="1" applyFont="1" applyFill="1" applyBorder="1" applyAlignment="1">
      <alignment horizontal="center"/>
    </xf>
    <xf numFmtId="9" fontId="2" fillId="9" borderId="15" xfId="3" applyFont="1" applyFill="1" applyBorder="1"/>
    <xf numFmtId="0" fontId="2" fillId="9" borderId="1" xfId="0" applyFont="1" applyFill="1" applyBorder="1"/>
    <xf numFmtId="164" fontId="15" fillId="9" borderId="1" xfId="0" applyNumberFormat="1" applyFont="1" applyFill="1" applyBorder="1" applyAlignment="1">
      <alignment horizontal="center"/>
    </xf>
    <xf numFmtId="9" fontId="2" fillId="0" borderId="3" xfId="3" applyFont="1" applyFill="1" applyBorder="1"/>
    <xf numFmtId="9" fontId="2" fillId="3" borderId="1" xfId="3" applyFont="1" applyFill="1" applyBorder="1"/>
    <xf numFmtId="0" fontId="2" fillId="3" borderId="12" xfId="0" applyFont="1" applyFill="1" applyBorder="1"/>
    <xf numFmtId="164" fontId="15" fillId="3" borderId="12" xfId="3" applyNumberFormat="1" applyFont="1" applyFill="1" applyBorder="1" applyAlignment="1">
      <alignment horizontal="center"/>
    </xf>
    <xf numFmtId="9" fontId="2" fillId="0" borderId="15" xfId="3" applyFont="1" applyFill="1" applyBorder="1"/>
    <xf numFmtId="9" fontId="2" fillId="6" borderId="3" xfId="3" applyFont="1" applyFill="1" applyBorder="1"/>
    <xf numFmtId="9" fontId="2" fillId="5" borderId="12" xfId="3" applyFont="1" applyFill="1" applyBorder="1"/>
    <xf numFmtId="9" fontId="2" fillId="6" borderId="15" xfId="3" applyFont="1" applyFill="1" applyBorder="1"/>
    <xf numFmtId="9" fontId="2" fillId="5" borderId="1" xfId="3" applyFont="1" applyFill="1" applyBorder="1"/>
    <xf numFmtId="164" fontId="15" fillId="5" borderId="1" xfId="0" applyNumberFormat="1" applyFont="1" applyFill="1" applyBorder="1" applyAlignment="1">
      <alignment horizontal="center"/>
    </xf>
    <xf numFmtId="9" fontId="2" fillId="3" borderId="3" xfId="3" applyFont="1" applyFill="1" applyBorder="1"/>
    <xf numFmtId="9" fontId="2" fillId="3" borderId="12" xfId="3" applyFont="1" applyFill="1" applyBorder="1"/>
    <xf numFmtId="164" fontId="15" fillId="3" borderId="12" xfId="0" applyNumberFormat="1" applyFont="1" applyFill="1" applyBorder="1" applyAlignment="1">
      <alignment horizontal="center"/>
    </xf>
    <xf numFmtId="9" fontId="2" fillId="3" borderId="15" xfId="3" applyFont="1" applyFill="1" applyBorder="1"/>
    <xf numFmtId="9" fontId="2" fillId="3" borderId="3" xfId="0" applyNumberFormat="1" applyFont="1" applyFill="1" applyBorder="1"/>
    <xf numFmtId="9" fontId="2" fillId="3" borderId="15" xfId="0" applyNumberFormat="1" applyFont="1" applyFill="1" applyBorder="1"/>
    <xf numFmtId="164" fontId="15" fillId="3" borderId="1" xfId="0" applyNumberFormat="1" applyFont="1" applyFill="1" applyBorder="1" applyAlignment="1">
      <alignment horizontal="center"/>
    </xf>
    <xf numFmtId="9" fontId="2" fillId="3" borderId="1" xfId="0" applyNumberFormat="1" applyFont="1" applyFill="1" applyBorder="1"/>
    <xf numFmtId="0" fontId="2" fillId="3" borderId="11" xfId="0" applyFont="1" applyFill="1" applyBorder="1"/>
    <xf numFmtId="9" fontId="2" fillId="3" borderId="12" xfId="0" applyNumberFormat="1" applyFont="1" applyFill="1" applyBorder="1"/>
    <xf numFmtId="0" fontId="2" fillId="3" borderId="2" xfId="0" applyFont="1" applyFill="1" applyBorder="1"/>
    <xf numFmtId="0" fontId="2" fillId="0" borderId="0" xfId="0" applyFont="1" applyAlignment="1">
      <alignment vertical="center" wrapText="1"/>
    </xf>
    <xf numFmtId="44" fontId="25" fillId="2" borderId="13" xfId="2" applyFont="1" applyFill="1" applyBorder="1" applyAlignment="1">
      <alignment horizontal="center" vertical="center"/>
    </xf>
    <xf numFmtId="44" fontId="25" fillId="2" borderId="14" xfId="2" applyFont="1" applyFill="1" applyBorder="1" applyAlignment="1">
      <alignment horizontal="center" vertical="center"/>
    </xf>
    <xf numFmtId="44" fontId="25" fillId="2" borderId="14" xfId="2" applyFont="1" applyFill="1" applyBorder="1" applyAlignment="1">
      <alignment vertical="center"/>
    </xf>
  </cellXfs>
  <cellStyles count="5">
    <cellStyle name="40% - Énfasis1" xfId="4" builtinId="31"/>
    <cellStyle name="Millares" xfId="1" builtinId="3"/>
    <cellStyle name="Moneda" xfId="2" builtinId="4"/>
    <cellStyle name="Normal" xfId="0" builtinId="0"/>
    <cellStyle name="Porcentaje" xfId="3" builtinId="5"/>
  </cellStyles>
  <dxfs count="1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64" formatCode="mmm\ 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name val="Arial Nova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name val="Arial Nova"/>
        <scheme val="none"/>
      </font>
      <numFmt numFmtId="164" formatCode="mmm\ 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outline="0">
        <bottom style="thin">
          <color auto="1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fill>
        <patternFill patternType="solid">
          <fgColor indexed="64"/>
          <bgColor rgb="FF082C44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name val="Arial Nova"/>
        <scheme val="none"/>
      </font>
      <numFmt numFmtId="164" formatCode="mmm\ yyyy"/>
      <fill>
        <patternFill>
          <fgColor indexed="64"/>
          <bgColor theme="0"/>
        </patternFill>
      </fill>
      <alignment horizontal="right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fill>
        <patternFill patternType="solid">
          <fgColor indexed="64"/>
          <bgColor rgb="FF082C44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ova"/>
        <family val="2"/>
        <scheme val="none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strike val="0"/>
        <outline val="0"/>
        <shadow val="0"/>
        <u val="none"/>
        <vertAlign val="baseline"/>
        <name val="Arial Nova"/>
        <scheme val="none"/>
      </font>
      <numFmt numFmtId="164" formatCode="mmm\ 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 Nov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fill>
        <patternFill patternType="solid">
          <fgColor indexed="64"/>
          <bgColor rgb="FF082C44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b/>
      </font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auto="1"/>
        </top>
      </border>
    </dxf>
    <dxf>
      <fill>
        <patternFill patternType="solid">
          <fgColor indexed="64"/>
          <bgColor theme="4" tint="0.79998168889431442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colors>
    <mruColors>
      <color rgb="FF5C8091"/>
      <color rgb="FF0D3048"/>
      <color rgb="FF082C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85824" cy="733425"/>
    <xdr:pic>
      <xdr:nvPicPr>
        <xdr:cNvPr id="2" name="Picture 1">
          <a:extLst>
            <a:ext uri="{FF2B5EF4-FFF2-40B4-BE49-F238E27FC236}">
              <a16:creationId xmlns:a16="http://schemas.microsoft.com/office/drawing/2014/main" id="{A187C323-D674-4C38-9D32-60AEA301E4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242" b="10898"/>
        <a:stretch/>
      </xdr:blipFill>
      <xdr:spPr>
        <a:xfrm>
          <a:off x="0" y="0"/>
          <a:ext cx="885824" cy="7334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14400" cy="468347"/>
    <xdr:pic>
      <xdr:nvPicPr>
        <xdr:cNvPr id="2" name="Picture 1">
          <a:extLst>
            <a:ext uri="{FF2B5EF4-FFF2-40B4-BE49-F238E27FC236}">
              <a16:creationId xmlns:a16="http://schemas.microsoft.com/office/drawing/2014/main" id="{6A5D72E0-6E0B-4FA0-8199-97118DBF0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00" cy="46834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14479" cy="420660"/>
    <xdr:pic>
      <xdr:nvPicPr>
        <xdr:cNvPr id="2" name="Imagen 1">
          <a:extLst>
            <a:ext uri="{FF2B5EF4-FFF2-40B4-BE49-F238E27FC236}">
              <a16:creationId xmlns:a16="http://schemas.microsoft.com/office/drawing/2014/main" id="{ECD1F26B-DDF8-4616-B5A2-6B4AF6AA2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79" cy="42066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374533</xdr:colOff>
      <xdr:row>1</xdr:row>
      <xdr:rowOff>8346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184033</xdr:colOff>
      <xdr:row>1</xdr:row>
      <xdr:rowOff>8346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2651008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54142F-3D52-4D53-B719-B9F1837E7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63ADE9D-4844-41B9-8C06-EDECBA631F88}" name="Table19" displayName="Table19" ref="A3:G38" totalsRowShown="0" headerRowDxfId="41" dataDxfId="40" headerRowBorderDxfId="39">
  <autoFilter ref="A3:G38" xr:uid="{840A345A-9C37-4731-B2D8-1090A49E6E35}"/>
  <tableColumns count="7">
    <tableColumn id="1" xr3:uid="{16E2ED69-A498-4E82-BEDA-86ACFAF5841A}" name="Fecha" dataDxfId="38" totalsRowDxfId="6"/>
    <tableColumn id="3" xr3:uid="{0174F5AC-898E-4672-AC41-0509D6847AD9}" name="Presencial" dataDxfId="37" totalsRowDxfId="5"/>
    <tableColumn id="4" xr3:uid="{248A4733-1F93-467F-A01A-73E6494165B0}" name="Correo" dataDxfId="36" totalsRowDxfId="4"/>
    <tableColumn id="5" xr3:uid="{243CF9CB-87B7-4DFA-BDFA-1BEE32FEDF89}" name="Teléfono" dataDxfId="35" totalsRowDxfId="3"/>
    <tableColumn id="6" xr3:uid="{9F8CECB9-57E4-4DED-935A-5AE92E68D1C3}" name="Chat" dataDxfId="34" totalsRowDxfId="2"/>
    <tableColumn id="7" xr3:uid="{A22D16AA-EFE1-49BF-8292-C7D62D0266B3}" name="Redes Sociales" dataDxfId="33" totalsRowDxfId="1"/>
    <tableColumn id="8" xr3:uid="{B06B66EC-C972-41A5-8AEE-558B37DD07A3}" name="Total" dataDxfId="32" totalsRowDxfId="0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E5A370A-96A2-465C-88F6-22B7E5118914}" name="Table310" displayName="Table310" ref="A2:H124" totalsRowShown="0" headerRowDxfId="31" dataDxfId="30" headerRowBorderDxfId="29">
  <autoFilter ref="A2:H124" xr:uid="{F043A1AD-D2F8-4FC8-B124-0A5DCBBBE453}"/>
  <tableColumns count="8">
    <tableColumn id="1" xr3:uid="{32AF81F0-3740-4A6B-A0B5-7C22FA3A103B}" name="Fecha" dataDxfId="28"/>
    <tableColumn id="2" xr3:uid="{1F03A84C-F4F6-4BD1-AE82-0A7C43B1084A}" name="Razón" dataDxfId="27"/>
    <tableColumn id="3" xr3:uid="{1A669EAE-BDDC-468D-96F0-F69C0616CB52}" name="Presencial" dataDxfId="26"/>
    <tableColumn id="4" xr3:uid="{76E41165-842E-4D14-AE82-EEECC2D55AC5}" name="Correo Electrónico" dataDxfId="25"/>
    <tableColumn id="5" xr3:uid="{1B1FBFC1-D827-4DFE-BDCB-23D7C77C18A1}" name="Telefono" dataDxfId="24"/>
    <tableColumn id="6" xr3:uid="{D7EA0F3C-B716-4D75-A616-92F700C6D9FE}" name="Chat" dataDxfId="23"/>
    <tableColumn id="7" xr3:uid="{47131D7F-1C49-4B69-A152-494AE944D934}" name="Redes Sociales" dataDxfId="22"/>
    <tableColumn id="8" xr3:uid="{7CA69725-A1E5-4C17-9883-9C34295D6F2E}" name="Total Razón" dataDxfId="21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CFAE324-4BA5-4877-8368-3091024CCBC2}" name="Table411" displayName="Table411" ref="A2:I50" totalsRowShown="0" headerRowDxfId="20" dataDxfId="19" headerRowBorderDxfId="17" tableBorderDxfId="18" totalsRowBorderDxfId="16">
  <autoFilter ref="A2:I50" xr:uid="{98B95176-BCA5-4888-B409-45C278A5B77E}"/>
  <sortState xmlns:xlrd2="http://schemas.microsoft.com/office/spreadsheetml/2017/richdata2" ref="A3:I10">
    <sortCondition ref="A2:A10"/>
  </sortState>
  <tableColumns count="9">
    <tableColumn id="2" xr3:uid="{73F9A0DA-3196-4C07-999C-F6578CCF5022}" name="Fecha" dataDxfId="15"/>
    <tableColumn id="1" xr3:uid="{70BF2028-CA8D-40A0-96E6-DF09D434CB81}" name="Concepto" dataDxfId="14"/>
    <tableColumn id="4" xr3:uid="{F593C8A4-98D3-4B04-8BC8-92E8917C76F6}" name="Presencial" dataDxfId="13"/>
    <tableColumn id="6" xr3:uid="{E7023F64-5153-4FE5-9997-5C7407AF316E}" name="Correo Electrónico" dataDxfId="12"/>
    <tableColumn id="7" xr3:uid="{8096D868-DDD3-4F94-BDD8-C36E19FA5342}" name="Teléfono" dataDxfId="11"/>
    <tableColumn id="5" xr3:uid="{7B86E3DD-3C58-4CE2-9C99-A6D4BD41B68E}" name="Chat" dataDxfId="10"/>
    <tableColumn id="3" xr3:uid="{89CEC2FD-5748-4B6D-80F0-1DE975B09843}" name="Redes Sociales" dataDxfId="9"/>
    <tableColumn id="8" xr3:uid="{022F758F-E5B0-46C6-A119-0B6C63F6AD97}" name="General" dataDxfId="8"/>
    <tableColumn id="9" xr3:uid="{FC9BE1CA-3618-40AF-B26B-99CB931A2B8D}" name="Meta" dataDxfId="7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2" displayName="Table2" ref="B4:O39" totalsRowCount="1" headerRowDxfId="141" dataDxfId="139" totalsRowDxfId="137" headerRowBorderDxfId="140" tableBorderDxfId="138" totalsRowBorderDxfId="136">
  <autoFilter ref="B4:O38" xr:uid="{00000000-000C-0000-FFFF-FFFF03000000}"/>
  <tableColumns count="14">
    <tableColumn id="1" xr3:uid="{00000000-0010-0000-0300-000001000000}" name="Fecha" totalsRowLabel="T3 2022" dataDxfId="135" totalsRowDxfId="134"/>
    <tableColumn id="2" xr3:uid="{00000000-0010-0000-0300-000002000000}" name="Recibidas" totalsRowFunction="custom" dataDxfId="133" totalsRowDxfId="132">
      <totalsRowFormula>+SUM(C36:C38)</totalsRowFormula>
    </tableColumn>
    <tableColumn id="3" xr3:uid="{00000000-0010-0000-0300-000003000000}" name="Descartadas" totalsRowFunction="custom" dataDxfId="131" totalsRowDxfId="130">
      <totalsRowFormula>+SUM(D36:D38)</totalsRowFormula>
    </tableColumn>
    <tableColumn id="5" xr3:uid="{00000000-0010-0000-0300-000005000000}" name="Completadas" totalsRowFunction="custom" dataDxfId="129" totalsRowDxfId="128">
      <totalsRowFormula>+SUM(E36:E38)</totalsRowFormula>
    </tableColumn>
    <tableColumn id="4" xr3:uid="{00000000-0010-0000-0300-000004000000}" name="Pendientes" totalsRowFunction="custom" dataDxfId="127" totalsRowDxfId="126">
      <totalsRowFormula>+SUM(F36:F38)</totalsRowFormula>
    </tableColumn>
    <tableColumn id="18" xr3:uid="{00000000-0010-0000-0300-000012000000}" name="Con decisión" totalsRowFunction="custom" dataDxfId="125" totalsRowDxfId="124">
      <totalsRowFormula>+SUM(G36:G38)</totalsRowFormula>
    </tableColumn>
    <tableColumn id="19" xr3:uid="{00000000-0010-0000-0300-000013000000}" name="Sin decisión" totalsRowFunction="custom" dataDxfId="123" totalsRowDxfId="122">
      <totalsRowFormula>+SUM(H36:H38)</totalsRowFormula>
    </tableColumn>
    <tableColumn id="9" xr3:uid="{00000000-0010-0000-0300-000009000000}" name="Favorable  " totalsRowFunction="custom" dataDxfId="121" totalsRowDxfId="120">
      <totalsRowFormula>+SUM(I36:I38)</totalsRowFormula>
    </tableColumn>
    <tableColumn id="10" xr3:uid="{00000000-0010-0000-0300-00000A000000}" name="Desfavorable" totalsRowFunction="custom" dataDxfId="119" totalsRowDxfId="118">
      <totalsRowFormula>+SUM(J36:J38)</totalsRowFormula>
    </tableColumn>
    <tableColumn id="11" xr3:uid="{00000000-0010-0000-0300-00000B000000}" name="% Favorable" totalsRowFunction="custom" dataDxfId="117" totalsRowDxfId="116">
      <totalsRowFormula>+I39/G39</totalsRowFormula>
    </tableColumn>
    <tableColumn id="12" xr3:uid="{00000000-0010-0000-0300-00000C000000}" name="% Desfavorable" totalsRowFunction="custom" dataDxfId="115" totalsRowDxfId="114">
      <totalsRowFormula>+J39/G39</totalsRowFormula>
    </tableColumn>
    <tableColumn id="13" xr3:uid="{00000000-0010-0000-0300-00000D000000}" name="Total Mensual" totalsRowFunction="custom" dataDxfId="113" totalsRowDxfId="112">
      <totalsRowFormula>+SUM(M36:M38)</totalsRowFormula>
    </tableColumn>
    <tableColumn id="14" xr3:uid="{00000000-0010-0000-0300-00000E000000}" name="Promedio por caso" totalsRowFunction="custom" dataDxfId="111" totalsRowDxfId="110">
      <totalsRowFormula>+M39/O39</totalsRowFormula>
    </tableColumn>
    <tableColumn id="20" xr3:uid="{00000000-0010-0000-0300-000014000000}" name="Reclamaciones favorables que implicaron devolución" totalsRowFunction="custom" dataDxfId="109" totalsRowDxfId="108">
      <totalsRowFormula>+SUM(O36:O38)</totalsRow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Table22" displayName="Table22" ref="B4:W39" totalsRowCount="1" headerRowDxfId="107" dataDxfId="105" totalsRowDxfId="103" headerRowBorderDxfId="106" tableBorderDxfId="104" totalsRowBorderDxfId="102">
  <autoFilter ref="B4:W38" xr:uid="{00000000-0009-0000-0100-000001000000}"/>
  <tableColumns count="22">
    <tableColumn id="1" xr3:uid="{00000000-0010-0000-0400-000001000000}" name="Fecha" totalsRowLabel="T3 2022" dataDxfId="101" totalsRowDxfId="100"/>
    <tableColumn id="2" xr3:uid="{00000000-0010-0000-0400-000002000000}" name="0.15% a Transferencias" totalsRowFunction="custom" dataDxfId="99" totalsRowDxfId="98">
      <totalsRowFormula>+SUM(C36:C38)</totalsRowFormula>
    </tableColumn>
    <tableColumn id="4" xr3:uid="{00000000-0010-0000-0400-000004000000}" name="Beneficios" totalsRowFunction="custom" dataDxfId="97" totalsRowDxfId="96">
      <totalsRowFormula>+SUM(D36:D38)</totalsRowFormula>
    </tableColumn>
    <tableColumn id="5" xr3:uid="{00000000-0010-0000-0400-000005000000}" name="Bloqueo de Cuenta" totalsRowFunction="custom" dataDxfId="95" totalsRowDxfId="94">
      <totalsRowFormula>+SUM(E36:E38)</totalsRowFormula>
    </tableColumn>
    <tableColumn id="6" xr3:uid="{00000000-0010-0000-0400-000006000000}" name="Buró de Crédito" totalsRowFunction="custom" dataDxfId="93" totalsRowDxfId="92">
      <totalsRowFormula>+SUM(F36:F38)</totalsRowFormula>
    </tableColumn>
    <tableColumn id="3" xr3:uid="{00000000-0010-0000-0400-000003000000}" name="Problemas en Cajero" totalsRowFunction="custom" dataDxfId="91" totalsRowDxfId="90">
      <totalsRowFormula>+SUM(G36:G38)</totalsRowFormula>
    </tableColumn>
    <tableColumn id="7" xr3:uid="{00000000-0010-0000-0400-000007000000}" name="Cancelación Producto" totalsRowFunction="custom" dataDxfId="89" totalsRowDxfId="88">
      <totalsRowFormula>+SUM(H36:H38)</totalsRowFormula>
    </tableColumn>
    <tableColumn id="8" xr3:uid="{00000000-0010-0000-0400-000008000000}" name="Cargos" totalsRowFunction="custom" dataDxfId="87" totalsRowDxfId="86">
      <totalsRowFormula>+SUM(I36:I38)</totalsRowFormula>
    </tableColumn>
    <tableColumn id="9" xr3:uid="{00000000-0010-0000-0400-000009000000}" name="Consumos" totalsRowFunction="custom" dataDxfId="85" totalsRowDxfId="84">
      <totalsRowFormula>+SUM(J36:J38)</totalsRowFormula>
    </tableColumn>
    <tableColumn id="10" xr3:uid="{00000000-0010-0000-0400-00000A000000}" name="Depósitos" totalsRowFunction="custom" dataDxfId="83" totalsRowDxfId="82">
      <totalsRowFormula>+SUM(K36:K38)</totalsRowFormula>
    </tableColumn>
    <tableColumn id="11" xr3:uid="{00000000-0010-0000-0400-00000B000000}" name="Devolución" totalsRowFunction="custom" dataDxfId="81" totalsRowDxfId="80">
      <totalsRowFormula>+SUM(L36:L38)</totalsRowFormula>
    </tableColumn>
    <tableColumn id="12" xr3:uid="{00000000-0010-0000-0400-00000C000000}" name="Débitos" totalsRowFunction="custom" dataDxfId="79" totalsRowDxfId="78">
      <totalsRowFormula>+SUM(M36:M38)</totalsRowFormula>
    </tableColumn>
    <tableColumn id="13" xr3:uid="{00000000-0010-0000-0400-00000D000000}" name="Error Intereses" totalsRowFunction="custom" dataDxfId="77" totalsRowDxfId="76">
      <totalsRowFormula>+SUM(N36:N38)</totalsRowFormula>
    </tableColumn>
    <tableColumn id="22" xr3:uid="{B1904A7D-4099-44B6-AC2A-C1E00A5D2425}" name="Estados de Cuenta" totalsRowFunction="custom" dataDxfId="75" totalsRowDxfId="74">
      <totalsRowFormula>+SUM(O36:O38)</totalsRowFormula>
    </tableColumn>
    <tableColumn id="14" xr3:uid="{00000000-0010-0000-0400-00000E000000}" name="Otros" totalsRowFunction="custom" dataDxfId="73" totalsRowDxfId="72">
      <totalsRowFormula>+SUM(P36:P38)</totalsRowFormula>
    </tableColumn>
    <tableColumn id="15" xr3:uid="{00000000-0010-0000-0400-00000F000000}" name="Pagos" totalsRowFunction="custom" dataDxfId="71" totalsRowDxfId="70">
      <totalsRowFormula>+SUM(Q36:Q38)</totalsRowFormula>
    </tableColumn>
    <tableColumn id="16" xr3:uid="{00000000-0010-0000-0400-000010000000}" name="Producto No Autorizado" totalsRowFunction="custom" dataDxfId="69" totalsRowDxfId="68">
      <totalsRowFormula>+SUM(R36:R38)</totalsRowFormula>
    </tableColumn>
    <tableColumn id="17" xr3:uid="{00000000-0010-0000-0400-000011000000}" name="Problemas con Préstamos" totalsRowFunction="custom" dataDxfId="67" totalsRowDxfId="66">
      <totalsRowFormula>+SUM(S36:S38)</totalsRowFormula>
    </tableColumn>
    <tableColumn id="18" xr3:uid="{00000000-0010-0000-0400-000012000000}" name="Publicidad Engañosa" totalsRowFunction="custom" dataDxfId="65" totalsRowDxfId="64">
      <totalsRowFormula>+SUM(T36:T38)</totalsRowFormula>
    </tableColumn>
    <tableColumn id="19" xr3:uid="{00000000-0010-0000-0400-000013000000}" name="Retiros" totalsRowFunction="custom" dataDxfId="63" totalsRowDxfId="62">
      <totalsRowFormula>+SUM(U36:U38)</totalsRowFormula>
    </tableColumn>
    <tableColumn id="20" xr3:uid="{00000000-0010-0000-0400-000014000000}" name="Transacción" totalsRowFunction="custom" dataDxfId="61" totalsRowDxfId="60">
      <totalsRowFormula>+SUM(V36:V38)</totalsRowFormula>
    </tableColumn>
    <tableColumn id="21" xr3:uid="{00000000-0010-0000-0400-000015000000}" name="Transferencias" totalsRowFunction="custom" dataDxfId="59" totalsRowDxfId="58">
      <totalsRowFormula>+SUM(W36:W38)</totalsRow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e25" displayName="Table25" ref="B4:D38" totalsRowShown="0" headerRowDxfId="57" dataDxfId="55" headerRowBorderDxfId="56" tableBorderDxfId="54" totalsRowBorderDxfId="53">
  <autoFilter ref="B4:D38" xr:uid="{00000000-0009-0000-0100-000004000000}"/>
  <tableColumns count="3">
    <tableColumn id="1" xr3:uid="{00000000-0010-0000-0500-000001000000}" name="Fecha" dataDxfId="52"/>
    <tableColumn id="2" xr3:uid="{00000000-0010-0000-0500-000002000000}" name="Solicitudes" dataDxfId="51"/>
    <tableColumn id="3" xr3:uid="{00000000-0010-0000-0500-000003000000}" name="Entregas" dataDxfId="50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8874B3D-FA99-4133-8A20-CAF747DEC146}" name="Table258" displayName="Table258" ref="B4:D39" totalsRowShown="0" headerRowDxfId="49" dataDxfId="47" headerRowBorderDxfId="48" tableBorderDxfId="46" totalsRowBorderDxfId="45">
  <autoFilter ref="B4:D39" xr:uid="{00000000-0009-0000-0100-000004000000}"/>
  <tableColumns count="3">
    <tableColumn id="1" xr3:uid="{A46E9259-05BE-49E1-9BCF-DB816A4FC0B4}" name="Fecha" dataDxfId="44"/>
    <tableColumn id="2" xr3:uid="{352B91CB-2A4C-480E-BFE2-3DF18F46697F}" name="Solicitudes" dataDxfId="43"/>
    <tableColumn id="3" xr3:uid="{A6404D96-272F-4FC0-A94E-C3C92554A134}" name="Entregas" dataDxfId="4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C3FF8-E25B-4225-A3C4-3F76D2820925}">
  <sheetPr codeName="Hoja1"/>
  <dimension ref="A1:I41"/>
  <sheetViews>
    <sheetView showGridLines="0" topLeftCell="A15" workbookViewId="0">
      <selection activeCell="A7" sqref="A7"/>
    </sheetView>
  </sheetViews>
  <sheetFormatPr baseColWidth="10" defaultColWidth="9.140625" defaultRowHeight="14.25" x14ac:dyDescent="0.2"/>
  <cols>
    <col min="1" max="1" width="18" style="34" customWidth="1"/>
    <col min="2" max="2" width="18" style="34" bestFit="1" customWidth="1"/>
    <col min="3" max="3" width="14.42578125" style="34" bestFit="1" customWidth="1"/>
    <col min="4" max="4" width="16.28515625" style="34" bestFit="1" customWidth="1"/>
    <col min="5" max="5" width="12" style="34" bestFit="1" customWidth="1"/>
    <col min="6" max="6" width="16.85546875" style="34" customWidth="1"/>
    <col min="7" max="7" width="18.28515625" style="34" customWidth="1"/>
    <col min="8" max="16384" width="9.140625" style="34"/>
  </cols>
  <sheetData>
    <row r="1" spans="1:7" ht="30" customHeight="1" x14ac:dyDescent="0.2">
      <c r="A1" s="166"/>
      <c r="B1" s="165" t="s">
        <v>56</v>
      </c>
      <c r="C1" s="164"/>
      <c r="D1" s="164"/>
      <c r="E1" s="164"/>
      <c r="F1" s="164"/>
      <c r="G1" s="164"/>
    </row>
    <row r="2" spans="1:7" ht="30" customHeight="1" x14ac:dyDescent="0.2">
      <c r="A2" s="163"/>
      <c r="B2" s="162"/>
      <c r="C2" s="162"/>
      <c r="D2" s="162"/>
      <c r="E2" s="162"/>
      <c r="F2" s="162"/>
      <c r="G2" s="162"/>
    </row>
    <row r="3" spans="1:7" ht="30" customHeight="1" x14ac:dyDescent="0.2">
      <c r="A3" s="161" t="s">
        <v>0</v>
      </c>
      <c r="B3" s="159" t="s">
        <v>57</v>
      </c>
      <c r="C3" s="159" t="s">
        <v>58</v>
      </c>
      <c r="D3" s="159" t="s">
        <v>59</v>
      </c>
      <c r="E3" s="159" t="s">
        <v>60</v>
      </c>
      <c r="F3" s="160" t="s">
        <v>66</v>
      </c>
      <c r="G3" s="159" t="s">
        <v>151</v>
      </c>
    </row>
    <row r="4" spans="1:7" x14ac:dyDescent="0.2">
      <c r="A4" s="153">
        <v>44044</v>
      </c>
      <c r="B4" s="78">
        <v>281</v>
      </c>
      <c r="C4" s="78">
        <v>396</v>
      </c>
      <c r="D4" s="78">
        <v>2273</v>
      </c>
      <c r="E4" s="78"/>
      <c r="F4" s="78"/>
      <c r="G4" s="78">
        <f>SUM(Table19[[#This Row],[Presencial]:[Redes Sociales]])</f>
        <v>2950</v>
      </c>
    </row>
    <row r="5" spans="1:7" ht="15" customHeight="1" x14ac:dyDescent="0.2">
      <c r="A5" s="153">
        <v>44075</v>
      </c>
      <c r="B5" s="78">
        <v>474</v>
      </c>
      <c r="C5" s="78">
        <v>295</v>
      </c>
      <c r="D5" s="78">
        <v>2512</v>
      </c>
      <c r="E5" s="78"/>
      <c r="F5" s="78"/>
      <c r="G5" s="78">
        <f>SUM(Table19[[#This Row],[Presencial]:[Redes Sociales]])</f>
        <v>3281</v>
      </c>
    </row>
    <row r="6" spans="1:7" ht="15" customHeight="1" x14ac:dyDescent="0.2">
      <c r="A6" s="150" t="s">
        <v>153</v>
      </c>
      <c r="B6" s="148">
        <f>SUBTOTAL(109,B3:B5)</f>
        <v>755</v>
      </c>
      <c r="C6" s="148">
        <f>SUBTOTAL(109,C3:C5)</f>
        <v>691</v>
      </c>
      <c r="D6" s="148">
        <f>SUBTOTAL(109,D3:D5)</f>
        <v>4785</v>
      </c>
      <c r="E6" s="148">
        <f>SUBTOTAL(109,E3:E5)</f>
        <v>0</v>
      </c>
      <c r="F6" s="148">
        <f>SUBTOTAL(109,F3:F5)</f>
        <v>0</v>
      </c>
      <c r="G6" s="148">
        <f>SUM(Table19[[#This Row],[Presencial]:[Redes Sociales]])</f>
        <v>6231</v>
      </c>
    </row>
    <row r="7" spans="1:7" ht="15" customHeight="1" x14ac:dyDescent="0.2">
      <c r="A7" s="153">
        <v>44105</v>
      </c>
      <c r="B7" s="78">
        <v>659</v>
      </c>
      <c r="C7" s="78">
        <v>361</v>
      </c>
      <c r="D7" s="78">
        <v>2857</v>
      </c>
      <c r="E7" s="78"/>
      <c r="F7" s="78"/>
      <c r="G7" s="78">
        <f>SUM(Table19[[#This Row],[Presencial]:[Redes Sociales]])</f>
        <v>3877</v>
      </c>
    </row>
    <row r="8" spans="1:7" ht="15" customHeight="1" x14ac:dyDescent="0.2">
      <c r="A8" s="153">
        <v>44136</v>
      </c>
      <c r="B8" s="78">
        <v>859</v>
      </c>
      <c r="C8" s="78">
        <v>1375</v>
      </c>
      <c r="D8" s="78">
        <v>1589</v>
      </c>
      <c r="E8" s="78">
        <v>408</v>
      </c>
      <c r="F8" s="78">
        <v>78</v>
      </c>
      <c r="G8" s="78">
        <f>SUM(Table19[[#This Row],[Presencial]:[Redes Sociales]])</f>
        <v>4309</v>
      </c>
    </row>
    <row r="9" spans="1:7" ht="15" customHeight="1" x14ac:dyDescent="0.2">
      <c r="A9" s="153">
        <v>44166</v>
      </c>
      <c r="B9" s="78">
        <v>764</v>
      </c>
      <c r="C9" s="78">
        <v>1348</v>
      </c>
      <c r="D9" s="78">
        <v>2259</v>
      </c>
      <c r="E9" s="78">
        <v>571</v>
      </c>
      <c r="F9" s="78">
        <v>176</v>
      </c>
      <c r="G9" s="78">
        <f>SUM(Table19[[#This Row],[Presencial]:[Redes Sociales]])</f>
        <v>5118</v>
      </c>
    </row>
    <row r="10" spans="1:7" ht="15" customHeight="1" x14ac:dyDescent="0.2">
      <c r="A10" s="150" t="s">
        <v>132</v>
      </c>
      <c r="B10" s="148">
        <f>SUBTOTAL(109,B7:B9)</f>
        <v>2282</v>
      </c>
      <c r="C10" s="148">
        <f>SUBTOTAL(109,C7:C9)</f>
        <v>3084</v>
      </c>
      <c r="D10" s="148">
        <f>SUBTOTAL(109,D7:D9)</f>
        <v>6705</v>
      </c>
      <c r="E10" s="148">
        <f>SUBTOTAL(109,E7:E9)</f>
        <v>979</v>
      </c>
      <c r="F10" s="148">
        <f>SUBTOTAL(109,F7:F9)</f>
        <v>254</v>
      </c>
      <c r="G10" s="148">
        <f>SUM(Table19[[#This Row],[Presencial]:[Redes Sociales]])</f>
        <v>13304</v>
      </c>
    </row>
    <row r="11" spans="1:7" ht="15" customHeight="1" x14ac:dyDescent="0.2">
      <c r="A11" s="153">
        <v>44197</v>
      </c>
      <c r="B11" s="78">
        <v>655</v>
      </c>
      <c r="C11" s="78">
        <v>1419</v>
      </c>
      <c r="D11" s="78">
        <v>1966</v>
      </c>
      <c r="E11" s="78">
        <v>324</v>
      </c>
      <c r="F11" s="78">
        <v>135</v>
      </c>
      <c r="G11" s="78">
        <f>SUM(Table19[[#This Row],[Presencial]:[Redes Sociales]])</f>
        <v>4499</v>
      </c>
    </row>
    <row r="12" spans="1:7" ht="15" customHeight="1" x14ac:dyDescent="0.2">
      <c r="A12" s="153">
        <v>44228</v>
      </c>
      <c r="B12" s="78">
        <v>888</v>
      </c>
      <c r="C12" s="78">
        <v>1889</v>
      </c>
      <c r="D12" s="78">
        <v>2640</v>
      </c>
      <c r="E12" s="78">
        <v>609</v>
      </c>
      <c r="F12" s="78">
        <v>111</v>
      </c>
      <c r="G12" s="78">
        <f>SUM(Table19[[#This Row],[Presencial]:[Redes Sociales]])</f>
        <v>6137</v>
      </c>
    </row>
    <row r="13" spans="1:7" x14ac:dyDescent="0.2">
      <c r="A13" s="151">
        <v>44256</v>
      </c>
      <c r="B13" s="157">
        <v>1157</v>
      </c>
      <c r="C13" s="152">
        <v>1907</v>
      </c>
      <c r="D13" s="152">
        <v>3793</v>
      </c>
      <c r="E13" s="152">
        <v>333</v>
      </c>
      <c r="F13" s="152">
        <v>235</v>
      </c>
      <c r="G13" s="78">
        <f>SUM(Table19[[#This Row],[Presencial]:[Redes Sociales]])</f>
        <v>7425</v>
      </c>
    </row>
    <row r="14" spans="1:7" x14ac:dyDescent="0.2">
      <c r="A14" s="150" t="s">
        <v>132</v>
      </c>
      <c r="B14" s="148">
        <f>SUBTOTAL(109,B11:B13)</f>
        <v>2700</v>
      </c>
      <c r="C14" s="148">
        <f>SUBTOTAL(109,C11:C13)</f>
        <v>5215</v>
      </c>
      <c r="D14" s="148">
        <f>SUBTOTAL(109,D11:D13)</f>
        <v>8399</v>
      </c>
      <c r="E14" s="148">
        <f>SUBTOTAL(109,E11:E13)</f>
        <v>1266</v>
      </c>
      <c r="F14" s="148">
        <f>SUBTOTAL(109,F11:F13)</f>
        <v>481</v>
      </c>
      <c r="G14" s="148">
        <f>SUM(Table19[[#This Row],[Presencial]:[Redes Sociales]])</f>
        <v>18061</v>
      </c>
    </row>
    <row r="15" spans="1:7" x14ac:dyDescent="0.2">
      <c r="A15" s="153">
        <v>44287</v>
      </c>
      <c r="B15" s="158">
        <v>1022</v>
      </c>
      <c r="C15" s="78">
        <v>1430</v>
      </c>
      <c r="D15" s="78">
        <v>3309</v>
      </c>
      <c r="E15" s="78">
        <v>158</v>
      </c>
      <c r="F15" s="78">
        <v>218</v>
      </c>
      <c r="G15" s="78">
        <f>SUM(Table19[[#This Row],[Presencial]:[Redes Sociales]])</f>
        <v>6137</v>
      </c>
    </row>
    <row r="16" spans="1:7" x14ac:dyDescent="0.2">
      <c r="A16" s="153">
        <v>44317</v>
      </c>
      <c r="B16" s="158">
        <v>1004</v>
      </c>
      <c r="C16" s="78">
        <v>2138</v>
      </c>
      <c r="D16" s="78">
        <v>3035</v>
      </c>
      <c r="E16" s="78">
        <v>159</v>
      </c>
      <c r="F16" s="78">
        <v>266</v>
      </c>
      <c r="G16" s="78">
        <f>SUM(Table19[[#This Row],[Presencial]:[Redes Sociales]])</f>
        <v>6602</v>
      </c>
    </row>
    <row r="17" spans="1:9" x14ac:dyDescent="0.2">
      <c r="A17" s="153">
        <v>44348</v>
      </c>
      <c r="B17" s="158">
        <v>1014</v>
      </c>
      <c r="C17" s="78">
        <v>2567</v>
      </c>
      <c r="D17" s="156">
        <v>3659</v>
      </c>
      <c r="E17" s="78">
        <v>158</v>
      </c>
      <c r="F17" s="78">
        <v>363</v>
      </c>
      <c r="G17" s="78">
        <f>SUM(Table19[[#This Row],[Presencial]:[Redes Sociales]])</f>
        <v>7761</v>
      </c>
    </row>
    <row r="18" spans="1:9" x14ac:dyDescent="0.2">
      <c r="A18" s="150" t="s">
        <v>132</v>
      </c>
      <c r="B18" s="148">
        <f>SUBTOTAL(109,B15:B17)</f>
        <v>3040</v>
      </c>
      <c r="C18" s="148">
        <f>SUBTOTAL(109,C15:C17)</f>
        <v>6135</v>
      </c>
      <c r="D18" s="148">
        <f>SUBTOTAL(109,D15:D17)</f>
        <v>10003</v>
      </c>
      <c r="E18" s="148">
        <f>SUBTOTAL(109,E15:E17)</f>
        <v>475</v>
      </c>
      <c r="F18" s="148">
        <f>SUBTOTAL(109,F15:F17)</f>
        <v>847</v>
      </c>
      <c r="G18" s="148">
        <f>SUM(Table19[[#This Row],[Presencial]:[Redes Sociales]])</f>
        <v>20500</v>
      </c>
    </row>
    <row r="19" spans="1:9" x14ac:dyDescent="0.2">
      <c r="A19" s="151">
        <v>44378</v>
      </c>
      <c r="B19" s="157">
        <v>1090</v>
      </c>
      <c r="C19" s="152">
        <v>2531</v>
      </c>
      <c r="D19" s="154">
        <v>3014</v>
      </c>
      <c r="E19" s="152">
        <v>211</v>
      </c>
      <c r="F19" s="152">
        <v>407</v>
      </c>
      <c r="G19" s="78">
        <f>SUM(Table19[[#This Row],[Presencial]:[Redes Sociales]])</f>
        <v>7253</v>
      </c>
    </row>
    <row r="20" spans="1:9" x14ac:dyDescent="0.2">
      <c r="A20" s="151">
        <v>44409</v>
      </c>
      <c r="B20" s="157">
        <v>1011</v>
      </c>
      <c r="C20" s="152">
        <v>2170</v>
      </c>
      <c r="D20" s="154">
        <v>2716</v>
      </c>
      <c r="E20" s="152">
        <v>169</v>
      </c>
      <c r="F20" s="152">
        <v>367</v>
      </c>
      <c r="G20" s="78">
        <f>SUM(Table19[[#This Row],[Presencial]:[Redes Sociales]])</f>
        <v>6433</v>
      </c>
    </row>
    <row r="21" spans="1:9" x14ac:dyDescent="0.2">
      <c r="A21" s="153">
        <v>44440</v>
      </c>
      <c r="B21" s="78">
        <v>919</v>
      </c>
      <c r="C21" s="78">
        <v>2171</v>
      </c>
      <c r="D21" s="156">
        <v>2331</v>
      </c>
      <c r="E21" s="78">
        <v>141</v>
      </c>
      <c r="F21" s="78">
        <v>314</v>
      </c>
      <c r="G21" s="78">
        <f>SUM(Table19[[#This Row],[Presencial]:[Redes Sociales]])</f>
        <v>5876</v>
      </c>
    </row>
    <row r="22" spans="1:9" x14ac:dyDescent="0.2">
      <c r="A22" s="150" t="s">
        <v>132</v>
      </c>
      <c r="B22" s="148">
        <f>SUBTOTAL(109,B19:B21)</f>
        <v>3020</v>
      </c>
      <c r="C22" s="148">
        <f>SUBTOTAL(109,C19:C21)</f>
        <v>6872</v>
      </c>
      <c r="D22" s="148">
        <f>SUBTOTAL(109,D19:D21)</f>
        <v>8061</v>
      </c>
      <c r="E22" s="148">
        <f>SUBTOTAL(109,E19:E21)</f>
        <v>521</v>
      </c>
      <c r="F22" s="148">
        <f>SUBTOTAL(109,F19:F21)</f>
        <v>1088</v>
      </c>
      <c r="G22" s="148">
        <f>SUM(Table19[[#This Row],[Presencial]:[Redes Sociales]])</f>
        <v>19562</v>
      </c>
    </row>
    <row r="23" spans="1:9" x14ac:dyDescent="0.2">
      <c r="A23" s="153">
        <v>44470</v>
      </c>
      <c r="B23" s="78">
        <v>795</v>
      </c>
      <c r="C23" s="78">
        <v>2384</v>
      </c>
      <c r="D23" s="156">
        <v>2470</v>
      </c>
      <c r="E23" s="78">
        <v>2144</v>
      </c>
      <c r="F23" s="78">
        <v>1108</v>
      </c>
      <c r="G23" s="78">
        <f>SUM(Table19[[#This Row],[Presencial]:[Redes Sociales]])</f>
        <v>8901</v>
      </c>
    </row>
    <row r="24" spans="1:9" x14ac:dyDescent="0.2">
      <c r="A24" s="153">
        <v>44501</v>
      </c>
      <c r="B24" s="78">
        <v>897</v>
      </c>
      <c r="C24" s="78">
        <v>2379</v>
      </c>
      <c r="D24" s="78">
        <v>2660</v>
      </c>
      <c r="E24" s="78">
        <v>917</v>
      </c>
      <c r="F24" s="78">
        <v>355</v>
      </c>
      <c r="G24" s="78">
        <f>SUM(Table19[[#This Row],[Presencial]:[Redes Sociales]])</f>
        <v>7208</v>
      </c>
    </row>
    <row r="25" spans="1:9" x14ac:dyDescent="0.2">
      <c r="A25" s="153">
        <v>44531</v>
      </c>
      <c r="B25" s="78">
        <v>679</v>
      </c>
      <c r="C25" s="78">
        <v>1736</v>
      </c>
      <c r="D25" s="78">
        <v>2258</v>
      </c>
      <c r="E25" s="78">
        <v>1831</v>
      </c>
      <c r="F25" s="78">
        <v>268</v>
      </c>
      <c r="G25" s="78">
        <f>SUM(Table19[[#This Row],[Presencial]:[Redes Sociales]])</f>
        <v>6772</v>
      </c>
    </row>
    <row r="26" spans="1:9" x14ac:dyDescent="0.2">
      <c r="A26" s="150" t="s">
        <v>132</v>
      </c>
      <c r="B26" s="148">
        <f>SUBTOTAL(109,B23:B25)</f>
        <v>2371</v>
      </c>
      <c r="C26" s="148">
        <f>SUBTOTAL(109,C23:C25)</f>
        <v>6499</v>
      </c>
      <c r="D26" s="148">
        <f>SUBTOTAL(109,D23:D25)</f>
        <v>7388</v>
      </c>
      <c r="E26" s="148">
        <f>SUBTOTAL(109,E23:E25)</f>
        <v>4892</v>
      </c>
      <c r="F26" s="148">
        <f>SUBTOTAL(109,F23:F25)</f>
        <v>1731</v>
      </c>
      <c r="G26" s="148">
        <f>SUM(Table19[[#This Row],[Presencial]:[Redes Sociales]])</f>
        <v>22881</v>
      </c>
    </row>
    <row r="27" spans="1:9" x14ac:dyDescent="0.2">
      <c r="A27" s="153">
        <v>44562</v>
      </c>
      <c r="B27" s="155">
        <v>730</v>
      </c>
      <c r="C27" s="155">
        <v>1299</v>
      </c>
      <c r="D27" s="155">
        <v>1948</v>
      </c>
      <c r="E27" s="155">
        <v>648</v>
      </c>
      <c r="F27" s="155">
        <v>259</v>
      </c>
      <c r="G27" s="154">
        <f>SUM(Table19[[#This Row],[Presencial]:[Redes Sociales]])</f>
        <v>4884</v>
      </c>
    </row>
    <row r="28" spans="1:9" x14ac:dyDescent="0.2">
      <c r="A28" s="153">
        <v>44593</v>
      </c>
      <c r="B28" s="78">
        <v>1051</v>
      </c>
      <c r="C28" s="78">
        <v>1929</v>
      </c>
      <c r="D28" s="78">
        <v>2809</v>
      </c>
      <c r="E28" s="78">
        <v>1009</v>
      </c>
      <c r="F28" s="78">
        <v>302</v>
      </c>
      <c r="G28" s="152">
        <f>SUM(Table19[[#This Row],[Presencial]:[Redes Sociales]])</f>
        <v>7100</v>
      </c>
    </row>
    <row r="29" spans="1:9" x14ac:dyDescent="0.2">
      <c r="A29" s="151">
        <v>44621</v>
      </c>
      <c r="B29" s="78">
        <v>1154</v>
      </c>
      <c r="C29" s="78">
        <v>2101</v>
      </c>
      <c r="D29" s="78">
        <v>2841</v>
      </c>
      <c r="E29" s="78">
        <v>828</v>
      </c>
      <c r="F29" s="78">
        <v>319</v>
      </c>
      <c r="G29" s="152">
        <f>SUM(Table19[[#This Row],[Presencial]:[Redes Sociales]])</f>
        <v>7243</v>
      </c>
    </row>
    <row r="30" spans="1:9" ht="15" x14ac:dyDescent="0.25">
      <c r="A30" s="150" t="s">
        <v>132</v>
      </c>
      <c r="B30" s="148">
        <f>SUBTOTAL(109,B27:B29)</f>
        <v>2935</v>
      </c>
      <c r="C30" s="148">
        <f>SUBTOTAL(109,C27:C29)</f>
        <v>5329</v>
      </c>
      <c r="D30" s="148">
        <f>SUBTOTAL(109,D27:D29)</f>
        <v>7598</v>
      </c>
      <c r="E30" s="148">
        <f>SUBTOTAL(109,E27:E29)</f>
        <v>2485</v>
      </c>
      <c r="F30" s="148">
        <f>SUBTOTAL(109,F27:F29)</f>
        <v>880</v>
      </c>
      <c r="G30" s="148">
        <f>SUM(Table19[[#This Row],[Presencial]:[Redes Sociales]])</f>
        <v>19227</v>
      </c>
      <c r="I30"/>
    </row>
    <row r="31" spans="1:9" ht="15" x14ac:dyDescent="0.25">
      <c r="A31" s="151">
        <v>44652</v>
      </c>
      <c r="B31" s="144">
        <v>1003</v>
      </c>
      <c r="C31" s="144">
        <v>1602</v>
      </c>
      <c r="D31" s="144">
        <v>2258</v>
      </c>
      <c r="E31" s="144">
        <v>498</v>
      </c>
      <c r="F31" s="144">
        <v>217</v>
      </c>
      <c r="G31" s="144">
        <f>SUM(Table19[[#This Row],[Presencial]:[Redes Sociales]])</f>
        <v>5578</v>
      </c>
      <c r="I31"/>
    </row>
    <row r="32" spans="1:9" ht="15" x14ac:dyDescent="0.25">
      <c r="A32" s="151">
        <v>44682</v>
      </c>
      <c r="B32" s="144">
        <v>1266</v>
      </c>
      <c r="C32" s="144">
        <v>1746</v>
      </c>
      <c r="D32" s="144">
        <v>2936</v>
      </c>
      <c r="E32" s="144">
        <v>641</v>
      </c>
      <c r="F32" s="144">
        <v>359</v>
      </c>
      <c r="G32" s="144">
        <f>SUM(Table19[[#This Row],[Presencial]:[Redes Sociales]])</f>
        <v>6948</v>
      </c>
      <c r="I32"/>
    </row>
    <row r="33" spans="1:9" ht="15" x14ac:dyDescent="0.25">
      <c r="A33" s="151">
        <v>44713</v>
      </c>
      <c r="B33" s="144">
        <v>1195</v>
      </c>
      <c r="C33" s="144">
        <v>1803</v>
      </c>
      <c r="D33" s="144">
        <v>2887</v>
      </c>
      <c r="E33" s="144">
        <v>921</v>
      </c>
      <c r="F33" s="144">
        <v>419</v>
      </c>
      <c r="G33" s="144">
        <f>SUM(Table19[[#This Row],[Presencial]:[Redes Sociales]])</f>
        <v>7225</v>
      </c>
      <c r="I33"/>
    </row>
    <row r="34" spans="1:9" ht="15" x14ac:dyDescent="0.25">
      <c r="A34" s="150" t="s">
        <v>132</v>
      </c>
      <c r="B34" s="149">
        <f>SUM(B31:B33)</f>
        <v>3464</v>
      </c>
      <c r="C34" s="149">
        <f>SUM(C31:C33)</f>
        <v>5151</v>
      </c>
      <c r="D34" s="149">
        <f>SUM(D31:D33)</f>
        <v>8081</v>
      </c>
      <c r="E34" s="149">
        <f>SUM(E31:E33)</f>
        <v>2060</v>
      </c>
      <c r="F34" s="149">
        <f>SUM(F31:F33)</f>
        <v>995</v>
      </c>
      <c r="G34" s="148">
        <f>SUBTOTAL(109,G31:G33)</f>
        <v>19751</v>
      </c>
      <c r="I34"/>
    </row>
    <row r="35" spans="1:9" ht="15" x14ac:dyDescent="0.25">
      <c r="A35" s="146">
        <v>44743</v>
      </c>
      <c r="B35" s="145">
        <v>1303</v>
      </c>
      <c r="C35" s="147">
        <v>2025</v>
      </c>
      <c r="D35" s="147">
        <v>2805</v>
      </c>
      <c r="E35" s="147">
        <v>941</v>
      </c>
      <c r="F35" s="147">
        <v>380</v>
      </c>
      <c r="G35" s="144">
        <f>SUM(Table19[[#This Row],[Presencial]:[Redes Sociales]])</f>
        <v>7454</v>
      </c>
      <c r="I35"/>
    </row>
    <row r="36" spans="1:9" ht="15" x14ac:dyDescent="0.25">
      <c r="A36" s="146">
        <v>44774</v>
      </c>
      <c r="B36" s="145">
        <v>1279</v>
      </c>
      <c r="C36" s="145">
        <v>2105</v>
      </c>
      <c r="D36" s="145">
        <v>2826</v>
      </c>
      <c r="E36" s="145">
        <v>815</v>
      </c>
      <c r="F36" s="145">
        <v>300</v>
      </c>
      <c r="G36" s="144">
        <f>SUM(Table19[[#This Row],[Presencial]:[Redes Sociales]])</f>
        <v>7325</v>
      </c>
      <c r="I36"/>
    </row>
    <row r="37" spans="1:9" x14ac:dyDescent="0.2">
      <c r="A37" s="146">
        <v>44805</v>
      </c>
      <c r="B37" s="145">
        <v>1188</v>
      </c>
      <c r="C37" s="145">
        <v>2192</v>
      </c>
      <c r="D37" s="145">
        <v>2744</v>
      </c>
      <c r="E37" s="145">
        <v>936</v>
      </c>
      <c r="F37" s="145">
        <v>351</v>
      </c>
      <c r="G37" s="144">
        <f>SUM(Table19[[#This Row],[Presencial]:[Redes Sociales]])</f>
        <v>7411</v>
      </c>
    </row>
    <row r="38" spans="1:9" x14ac:dyDescent="0.2">
      <c r="A38" s="143" t="s">
        <v>132</v>
      </c>
      <c r="B38" s="142">
        <f>+SUM(B35+B36+B37)</f>
        <v>3770</v>
      </c>
      <c r="C38" s="142">
        <f>+SUM(C35+C36+C37)</f>
        <v>6322</v>
      </c>
      <c r="D38" s="142">
        <f>+SUM(D35+D36+D37)</f>
        <v>8375</v>
      </c>
      <c r="E38" s="142">
        <f>+SUM(E35+E36+E37)</f>
        <v>2692</v>
      </c>
      <c r="F38" s="142">
        <f>+SUM(F35+F36+F37)</f>
        <v>1031</v>
      </c>
      <c r="G38" s="142">
        <f>+SUM(G35+G36+G37)</f>
        <v>22190</v>
      </c>
    </row>
    <row r="39" spans="1:9" x14ac:dyDescent="0.2">
      <c r="A39" s="141"/>
      <c r="B39" s="140"/>
      <c r="C39" s="140"/>
      <c r="D39" s="140"/>
      <c r="E39" s="140"/>
      <c r="F39" s="140"/>
      <c r="G39" s="140"/>
    </row>
    <row r="40" spans="1:9" x14ac:dyDescent="0.2">
      <c r="A40" s="139" t="s">
        <v>61</v>
      </c>
    </row>
    <row r="41" spans="1:9" x14ac:dyDescent="0.2">
      <c r="A41" s="34" t="s">
        <v>62</v>
      </c>
    </row>
  </sheetData>
  <sheetProtection algorithmName="SHA-512" hashValue="V+tJR3hl7tVxpzpU88+IiR1K0HWG8x6UFXT5t1plDLjPF9+BNdYCUvpyD9xiwOM3s3fTuW/bCWkqAmrNZqzkjQ==" saltValue="P0x/keg35SCU4EjNSgxOgA==" spinCount="100000" sheet="1" objects="1" scenarios="1"/>
  <mergeCells count="1">
    <mergeCell ref="B1:G1"/>
  </mergeCells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899D-EB41-42DD-A728-88B86023FC91}">
  <sheetPr codeName="Hoja3"/>
  <dimension ref="A1:J424"/>
  <sheetViews>
    <sheetView topLeftCell="A268" workbookViewId="0">
      <selection activeCell="C71" sqref="C71:H71"/>
    </sheetView>
  </sheetViews>
  <sheetFormatPr baseColWidth="10" defaultColWidth="21.140625" defaultRowHeight="14.25" x14ac:dyDescent="0.2"/>
  <cols>
    <col min="1" max="1" width="14" style="168" customWidth="1"/>
    <col min="2" max="2" width="37" style="34" customWidth="1"/>
    <col min="3" max="3" width="17" style="167" bestFit="1" customWidth="1"/>
    <col min="4" max="4" width="19.5703125" style="167" customWidth="1"/>
    <col min="5" max="5" width="15.42578125" style="167" bestFit="1" customWidth="1"/>
    <col min="6" max="6" width="11.140625" style="167" bestFit="1" customWidth="1"/>
    <col min="7" max="7" width="15.28515625" style="167" customWidth="1"/>
    <col min="8" max="8" width="18.140625" style="167" customWidth="1"/>
    <col min="9" max="16384" width="21.140625" style="34"/>
  </cols>
  <sheetData>
    <row r="1" spans="1:8" ht="30" customHeight="1" x14ac:dyDescent="0.2">
      <c r="A1" s="196"/>
      <c r="B1" s="195" t="s">
        <v>63</v>
      </c>
      <c r="C1" s="195"/>
      <c r="D1" s="195"/>
      <c r="E1" s="195"/>
      <c r="F1" s="195"/>
      <c r="G1" s="195"/>
      <c r="H1" s="194"/>
    </row>
    <row r="2" spans="1:8" s="192" customFormat="1" ht="30" customHeight="1" x14ac:dyDescent="0.2">
      <c r="A2" s="193" t="s">
        <v>0</v>
      </c>
      <c r="B2" s="160" t="s">
        <v>64</v>
      </c>
      <c r="C2" s="160" t="s">
        <v>57</v>
      </c>
      <c r="D2" s="160" t="s">
        <v>74</v>
      </c>
      <c r="E2" s="160" t="s">
        <v>65</v>
      </c>
      <c r="F2" s="160" t="s">
        <v>60</v>
      </c>
      <c r="G2" s="160" t="s">
        <v>66</v>
      </c>
      <c r="H2" s="160" t="s">
        <v>152</v>
      </c>
    </row>
    <row r="3" spans="1:8" x14ac:dyDescent="0.2">
      <c r="A3" s="187">
        <v>44166</v>
      </c>
      <c r="B3" s="79" t="s">
        <v>87</v>
      </c>
      <c r="C3" s="186">
        <v>244</v>
      </c>
      <c r="D3" s="186">
        <v>424</v>
      </c>
      <c r="E3" s="186">
        <v>388</v>
      </c>
      <c r="F3" s="186">
        <v>105</v>
      </c>
      <c r="G3" s="186"/>
      <c r="H3" s="186">
        <v>1161</v>
      </c>
    </row>
    <row r="4" spans="1:8" x14ac:dyDescent="0.2">
      <c r="A4" s="187">
        <v>44167</v>
      </c>
      <c r="B4" s="79" t="s">
        <v>68</v>
      </c>
      <c r="C4" s="186">
        <v>90</v>
      </c>
      <c r="D4" s="186">
        <v>189</v>
      </c>
      <c r="E4" s="186">
        <v>479</v>
      </c>
      <c r="F4" s="186">
        <v>219</v>
      </c>
      <c r="G4" s="186"/>
      <c r="H4" s="186">
        <v>977</v>
      </c>
    </row>
    <row r="5" spans="1:8" x14ac:dyDescent="0.2">
      <c r="A5" s="187">
        <v>44168</v>
      </c>
      <c r="B5" s="79" t="s">
        <v>67</v>
      </c>
      <c r="C5" s="186"/>
      <c r="D5" s="186">
        <v>8</v>
      </c>
      <c r="E5" s="186">
        <v>1</v>
      </c>
      <c r="F5" s="186"/>
      <c r="G5" s="186"/>
      <c r="H5" s="186">
        <v>9</v>
      </c>
    </row>
    <row r="6" spans="1:8" x14ac:dyDescent="0.2">
      <c r="A6" s="187">
        <v>44169</v>
      </c>
      <c r="B6" s="79" t="s">
        <v>86</v>
      </c>
      <c r="C6" s="186"/>
      <c r="D6" s="186"/>
      <c r="E6" s="186"/>
      <c r="F6" s="186"/>
      <c r="G6" s="186"/>
      <c r="H6" s="186"/>
    </row>
    <row r="7" spans="1:8" x14ac:dyDescent="0.2">
      <c r="A7" s="187">
        <v>44170</v>
      </c>
      <c r="B7" s="79" t="s">
        <v>69</v>
      </c>
      <c r="C7" s="186">
        <v>26</v>
      </c>
      <c r="D7" s="186">
        <v>134</v>
      </c>
      <c r="E7" s="186">
        <v>338</v>
      </c>
      <c r="F7" s="186">
        <v>38</v>
      </c>
      <c r="G7" s="186"/>
      <c r="H7" s="186">
        <v>536</v>
      </c>
    </row>
    <row r="8" spans="1:8" x14ac:dyDescent="0.2">
      <c r="A8" s="187">
        <v>44171</v>
      </c>
      <c r="B8" s="79" t="s">
        <v>70</v>
      </c>
      <c r="C8" s="186">
        <v>23</v>
      </c>
      <c r="D8" s="186">
        <v>42</v>
      </c>
      <c r="E8" s="186">
        <v>79</v>
      </c>
      <c r="F8" s="186">
        <v>26</v>
      </c>
      <c r="G8" s="186"/>
      <c r="H8" s="186">
        <v>170</v>
      </c>
    </row>
    <row r="9" spans="1:8" x14ac:dyDescent="0.2">
      <c r="A9" s="187">
        <v>44172</v>
      </c>
      <c r="B9" s="79" t="s">
        <v>71</v>
      </c>
      <c r="C9" s="186">
        <v>129</v>
      </c>
      <c r="D9" s="186"/>
      <c r="E9" s="186"/>
      <c r="F9" s="186"/>
      <c r="G9" s="186"/>
      <c r="H9" s="186">
        <v>129</v>
      </c>
    </row>
    <row r="10" spans="1:8" x14ac:dyDescent="0.2">
      <c r="A10" s="187">
        <v>44173</v>
      </c>
      <c r="B10" s="79" t="s">
        <v>88</v>
      </c>
      <c r="C10" s="186">
        <v>81</v>
      </c>
      <c r="D10" s="186">
        <v>78</v>
      </c>
      <c r="E10" s="186">
        <v>529</v>
      </c>
      <c r="F10" s="186">
        <v>51</v>
      </c>
      <c r="G10" s="186"/>
      <c r="H10" s="186">
        <v>739</v>
      </c>
    </row>
    <row r="11" spans="1:8" x14ac:dyDescent="0.2">
      <c r="A11" s="187">
        <v>44174</v>
      </c>
      <c r="B11" s="79" t="s">
        <v>89</v>
      </c>
      <c r="C11" s="186">
        <v>17</v>
      </c>
      <c r="D11" s="186">
        <v>24</v>
      </c>
      <c r="E11" s="186">
        <v>39</v>
      </c>
      <c r="F11" s="186">
        <v>19</v>
      </c>
      <c r="G11" s="186"/>
      <c r="H11" s="186">
        <v>99</v>
      </c>
    </row>
    <row r="12" spans="1:8" x14ac:dyDescent="0.2">
      <c r="A12" s="187">
        <v>44175</v>
      </c>
      <c r="B12" s="79" t="s">
        <v>14</v>
      </c>
      <c r="C12" s="186">
        <v>65</v>
      </c>
      <c r="D12" s="186">
        <v>30</v>
      </c>
      <c r="E12" s="186">
        <v>27</v>
      </c>
      <c r="F12" s="186">
        <v>9</v>
      </c>
      <c r="G12" s="186"/>
      <c r="H12" s="186">
        <v>2</v>
      </c>
    </row>
    <row r="13" spans="1:8" x14ac:dyDescent="0.2">
      <c r="A13" s="187">
        <v>44176</v>
      </c>
      <c r="B13" s="79" t="s">
        <v>94</v>
      </c>
      <c r="C13" s="186"/>
      <c r="D13" s="186"/>
      <c r="E13" s="186">
        <v>2</v>
      </c>
      <c r="F13" s="186"/>
      <c r="G13" s="186"/>
      <c r="H13" s="186"/>
    </row>
    <row r="14" spans="1:8" x14ac:dyDescent="0.2">
      <c r="A14" s="187">
        <v>44176</v>
      </c>
      <c r="B14" s="79" t="s">
        <v>90</v>
      </c>
      <c r="C14" s="186"/>
      <c r="D14" s="186"/>
      <c r="E14" s="186"/>
      <c r="F14" s="186"/>
      <c r="G14" s="186"/>
      <c r="H14" s="186"/>
    </row>
    <row r="15" spans="1:8" x14ac:dyDescent="0.2">
      <c r="A15" s="187">
        <v>44177</v>
      </c>
      <c r="B15" s="79" t="s">
        <v>91</v>
      </c>
      <c r="C15" s="186"/>
      <c r="D15" s="186"/>
      <c r="E15" s="186"/>
      <c r="F15" s="186"/>
      <c r="G15" s="186"/>
      <c r="H15" s="186"/>
    </row>
    <row r="16" spans="1:8" x14ac:dyDescent="0.2">
      <c r="A16" s="187">
        <v>44178</v>
      </c>
      <c r="B16" s="79" t="s">
        <v>92</v>
      </c>
      <c r="C16" s="186"/>
      <c r="D16" s="186"/>
      <c r="E16" s="186"/>
      <c r="F16" s="186"/>
      <c r="G16" s="186"/>
      <c r="H16" s="186"/>
    </row>
    <row r="17" spans="1:8" x14ac:dyDescent="0.2">
      <c r="A17" s="187">
        <v>44177</v>
      </c>
      <c r="B17" s="79" t="s">
        <v>93</v>
      </c>
      <c r="C17" s="186"/>
      <c r="D17" s="186"/>
      <c r="E17" s="186"/>
      <c r="F17" s="186"/>
      <c r="G17" s="186"/>
      <c r="H17" s="186"/>
    </row>
    <row r="18" spans="1:8" x14ac:dyDescent="0.2">
      <c r="A18" s="187">
        <v>44177</v>
      </c>
      <c r="B18" s="79" t="s">
        <v>72</v>
      </c>
      <c r="C18" s="186">
        <v>89</v>
      </c>
      <c r="D18" s="186">
        <v>419</v>
      </c>
      <c r="E18" s="186">
        <v>377</v>
      </c>
      <c r="F18" s="186">
        <v>104</v>
      </c>
      <c r="G18" s="186">
        <v>176</v>
      </c>
      <c r="H18" s="186">
        <v>989</v>
      </c>
    </row>
    <row r="19" spans="1:8" s="139" customFormat="1" x14ac:dyDescent="0.2">
      <c r="A19" s="188">
        <v>44177</v>
      </c>
      <c r="B19" s="82" t="s">
        <v>73</v>
      </c>
      <c r="C19" s="189">
        <v>764</v>
      </c>
      <c r="D19" s="189">
        <v>1348</v>
      </c>
      <c r="E19" s="189">
        <v>2259</v>
      </c>
      <c r="F19" s="189">
        <v>571</v>
      </c>
      <c r="G19" s="189">
        <v>176</v>
      </c>
      <c r="H19" s="189">
        <v>5118</v>
      </c>
    </row>
    <row r="20" spans="1:8" x14ac:dyDescent="0.2">
      <c r="A20" s="187">
        <v>44197</v>
      </c>
      <c r="B20" s="79" t="s">
        <v>87</v>
      </c>
      <c r="C20" s="186">
        <v>221</v>
      </c>
      <c r="D20" s="186">
        <v>400</v>
      </c>
      <c r="E20" s="186">
        <v>389</v>
      </c>
      <c r="F20" s="186">
        <v>39</v>
      </c>
      <c r="G20" s="186"/>
      <c r="H20" s="186">
        <v>1049</v>
      </c>
    </row>
    <row r="21" spans="1:8" x14ac:dyDescent="0.2">
      <c r="A21" s="187">
        <v>44197</v>
      </c>
      <c r="B21" s="79" t="s">
        <v>68</v>
      </c>
      <c r="C21" s="186">
        <v>84</v>
      </c>
      <c r="D21" s="186">
        <v>98</v>
      </c>
      <c r="E21" s="186">
        <v>321</v>
      </c>
      <c r="F21" s="186">
        <v>60</v>
      </c>
      <c r="G21" s="186"/>
      <c r="H21" s="186">
        <v>563</v>
      </c>
    </row>
    <row r="22" spans="1:8" x14ac:dyDescent="0.2">
      <c r="A22" s="187">
        <v>44198</v>
      </c>
      <c r="B22" s="79" t="s">
        <v>67</v>
      </c>
      <c r="C22" s="186">
        <v>2</v>
      </c>
      <c r="D22" s="186">
        <v>2</v>
      </c>
      <c r="E22" s="186"/>
      <c r="F22" s="186"/>
      <c r="G22" s="186"/>
      <c r="H22" s="186">
        <v>4</v>
      </c>
    </row>
    <row r="23" spans="1:8" x14ac:dyDescent="0.2">
      <c r="A23" s="187">
        <v>44199</v>
      </c>
      <c r="B23" s="79" t="s">
        <v>86</v>
      </c>
      <c r="C23" s="186"/>
      <c r="D23" s="186"/>
      <c r="E23" s="186"/>
      <c r="F23" s="186"/>
      <c r="G23" s="186"/>
      <c r="H23" s="186"/>
    </row>
    <row r="24" spans="1:8" x14ac:dyDescent="0.2">
      <c r="A24" s="187">
        <v>44200</v>
      </c>
      <c r="B24" s="79" t="s">
        <v>69</v>
      </c>
      <c r="C24" s="186">
        <v>38</v>
      </c>
      <c r="D24" s="186">
        <v>80</v>
      </c>
      <c r="E24" s="186">
        <v>327</v>
      </c>
      <c r="F24" s="186">
        <v>18</v>
      </c>
      <c r="G24" s="186"/>
      <c r="H24" s="186">
        <v>463</v>
      </c>
    </row>
    <row r="25" spans="1:8" x14ac:dyDescent="0.2">
      <c r="A25" s="187">
        <v>44201</v>
      </c>
      <c r="B25" s="79" t="s">
        <v>70</v>
      </c>
      <c r="C25" s="186">
        <v>17</v>
      </c>
      <c r="D25" s="186">
        <v>35</v>
      </c>
      <c r="E25" s="186">
        <v>76</v>
      </c>
      <c r="F25" s="186">
        <v>23</v>
      </c>
      <c r="G25" s="186"/>
      <c r="H25" s="186">
        <v>151</v>
      </c>
    </row>
    <row r="26" spans="1:8" x14ac:dyDescent="0.2">
      <c r="A26" s="187">
        <v>44200</v>
      </c>
      <c r="B26" s="79" t="s">
        <v>71</v>
      </c>
      <c r="C26" s="186">
        <v>100</v>
      </c>
      <c r="D26" s="186"/>
      <c r="E26" s="186"/>
      <c r="F26" s="186"/>
      <c r="G26" s="186"/>
      <c r="H26" s="186">
        <v>100</v>
      </c>
    </row>
    <row r="27" spans="1:8" x14ac:dyDescent="0.2">
      <c r="A27" s="187">
        <v>44201</v>
      </c>
      <c r="B27" s="79" t="s">
        <v>88</v>
      </c>
      <c r="C27" s="186">
        <v>109</v>
      </c>
      <c r="D27" s="186">
        <v>77</v>
      </c>
      <c r="E27" s="186">
        <v>625</v>
      </c>
      <c r="F27" s="186">
        <v>40</v>
      </c>
      <c r="G27" s="186"/>
      <c r="H27" s="186">
        <v>851</v>
      </c>
    </row>
    <row r="28" spans="1:8" x14ac:dyDescent="0.2">
      <c r="A28" s="187">
        <v>44202</v>
      </c>
      <c r="B28" s="79" t="s">
        <v>89</v>
      </c>
      <c r="C28" s="186">
        <v>28</v>
      </c>
      <c r="D28" s="186">
        <v>31</v>
      </c>
      <c r="E28" s="186">
        <v>20</v>
      </c>
      <c r="F28" s="186">
        <v>6</v>
      </c>
      <c r="G28" s="186"/>
      <c r="H28" s="186">
        <v>85</v>
      </c>
    </row>
    <row r="29" spans="1:8" x14ac:dyDescent="0.2">
      <c r="A29" s="187">
        <v>44203</v>
      </c>
      <c r="B29" s="79" t="s">
        <v>14</v>
      </c>
      <c r="C29" s="186">
        <v>53</v>
      </c>
      <c r="D29" s="186">
        <v>74</v>
      </c>
      <c r="E29" s="186">
        <v>98</v>
      </c>
      <c r="F29" s="186">
        <v>9</v>
      </c>
      <c r="G29" s="186"/>
      <c r="H29" s="186">
        <v>234</v>
      </c>
    </row>
    <row r="30" spans="1:8" x14ac:dyDescent="0.2">
      <c r="A30" s="187">
        <v>44204</v>
      </c>
      <c r="B30" s="79" t="s">
        <v>94</v>
      </c>
      <c r="C30" s="186"/>
      <c r="D30" s="186"/>
      <c r="E30" s="186"/>
      <c r="F30" s="186"/>
      <c r="G30" s="186"/>
      <c r="H30" s="186"/>
    </row>
    <row r="31" spans="1:8" x14ac:dyDescent="0.2">
      <c r="A31" s="187">
        <v>44204</v>
      </c>
      <c r="B31" s="79" t="s">
        <v>90</v>
      </c>
      <c r="C31" s="186"/>
      <c r="D31" s="186"/>
      <c r="E31" s="186"/>
      <c r="F31" s="186"/>
      <c r="G31" s="186"/>
      <c r="H31" s="186"/>
    </row>
    <row r="32" spans="1:8" x14ac:dyDescent="0.2">
      <c r="A32" s="187">
        <v>44205</v>
      </c>
      <c r="B32" s="79" t="s">
        <v>91</v>
      </c>
      <c r="C32" s="186"/>
      <c r="D32" s="186"/>
      <c r="E32" s="186"/>
      <c r="F32" s="186"/>
      <c r="G32" s="186"/>
      <c r="H32" s="186"/>
    </row>
    <row r="33" spans="1:8" x14ac:dyDescent="0.2">
      <c r="A33" s="187">
        <v>44206</v>
      </c>
      <c r="B33" s="79" t="s">
        <v>92</v>
      </c>
      <c r="C33" s="186"/>
      <c r="D33" s="186"/>
      <c r="E33" s="186"/>
      <c r="F33" s="186"/>
      <c r="G33" s="186"/>
      <c r="H33" s="186"/>
    </row>
    <row r="34" spans="1:8" x14ac:dyDescent="0.2">
      <c r="A34" s="187">
        <v>44207</v>
      </c>
      <c r="B34" s="79" t="s">
        <v>93</v>
      </c>
      <c r="C34" s="186"/>
      <c r="D34" s="186"/>
      <c r="E34" s="186"/>
      <c r="F34" s="186"/>
      <c r="G34" s="186"/>
      <c r="H34" s="186"/>
    </row>
    <row r="35" spans="1:8" x14ac:dyDescent="0.2">
      <c r="A35" s="187">
        <v>44207</v>
      </c>
      <c r="B35" s="79" t="s">
        <v>72</v>
      </c>
      <c r="C35" s="186">
        <v>3</v>
      </c>
      <c r="D35" s="186">
        <v>622</v>
      </c>
      <c r="E35" s="186">
        <v>107</v>
      </c>
      <c r="F35" s="186">
        <v>129</v>
      </c>
      <c r="G35" s="186">
        <v>135</v>
      </c>
      <c r="H35" s="186">
        <v>996</v>
      </c>
    </row>
    <row r="36" spans="1:8" s="139" customFormat="1" x14ac:dyDescent="0.2">
      <c r="A36" s="191">
        <v>44207</v>
      </c>
      <c r="B36" s="82" t="s">
        <v>73</v>
      </c>
      <c r="C36" s="189">
        <v>655</v>
      </c>
      <c r="D36" s="189">
        <v>1419</v>
      </c>
      <c r="E36" s="189">
        <v>1966</v>
      </c>
      <c r="F36" s="189">
        <v>324</v>
      </c>
      <c r="G36" s="189">
        <v>135</v>
      </c>
      <c r="H36" s="189">
        <v>4499</v>
      </c>
    </row>
    <row r="37" spans="1:8" x14ac:dyDescent="0.2">
      <c r="A37" s="187">
        <v>44228</v>
      </c>
      <c r="B37" s="79" t="s">
        <v>87</v>
      </c>
      <c r="C37" s="186">
        <v>267</v>
      </c>
      <c r="D37" s="186">
        <v>337</v>
      </c>
      <c r="E37" s="186">
        <v>396</v>
      </c>
      <c r="F37" s="186">
        <v>99</v>
      </c>
      <c r="G37" s="186"/>
      <c r="H37" s="186"/>
    </row>
    <row r="38" spans="1:8" x14ac:dyDescent="0.2">
      <c r="A38" s="187">
        <v>44229</v>
      </c>
      <c r="B38" s="79" t="s">
        <v>68</v>
      </c>
      <c r="C38" s="186">
        <v>122</v>
      </c>
      <c r="D38" s="186">
        <v>136</v>
      </c>
      <c r="E38" s="186">
        <v>500</v>
      </c>
      <c r="F38" s="186">
        <v>164</v>
      </c>
      <c r="G38" s="186"/>
      <c r="H38" s="186"/>
    </row>
    <row r="39" spans="1:8" x14ac:dyDescent="0.2">
      <c r="A39" s="187">
        <v>44230</v>
      </c>
      <c r="B39" s="79" t="s">
        <v>67</v>
      </c>
      <c r="C39" s="186"/>
      <c r="D39" s="186"/>
      <c r="E39" s="186"/>
      <c r="F39" s="186"/>
      <c r="G39" s="186"/>
      <c r="H39" s="186"/>
    </row>
    <row r="40" spans="1:8" x14ac:dyDescent="0.2">
      <c r="A40" s="187">
        <v>44231</v>
      </c>
      <c r="B40" s="79" t="s">
        <v>86</v>
      </c>
      <c r="C40" s="186">
        <v>1</v>
      </c>
      <c r="D40" s="186"/>
      <c r="E40" s="186"/>
      <c r="F40" s="186"/>
      <c r="G40" s="186"/>
      <c r="H40" s="186"/>
    </row>
    <row r="41" spans="1:8" x14ac:dyDescent="0.2">
      <c r="A41" s="187">
        <v>44232</v>
      </c>
      <c r="B41" s="79" t="s">
        <v>69</v>
      </c>
      <c r="C41" s="186">
        <v>44</v>
      </c>
      <c r="D41" s="186">
        <v>114</v>
      </c>
      <c r="E41" s="186">
        <v>405</v>
      </c>
      <c r="F41" s="186">
        <v>67</v>
      </c>
      <c r="G41" s="186"/>
      <c r="H41" s="186"/>
    </row>
    <row r="42" spans="1:8" x14ac:dyDescent="0.2">
      <c r="A42" s="187">
        <v>44233</v>
      </c>
      <c r="B42" s="79" t="s">
        <v>70</v>
      </c>
      <c r="C42" s="186">
        <v>21</v>
      </c>
      <c r="D42" s="186">
        <v>50</v>
      </c>
      <c r="E42" s="186">
        <v>115</v>
      </c>
      <c r="F42" s="186">
        <v>35</v>
      </c>
      <c r="G42" s="186"/>
      <c r="H42" s="186"/>
    </row>
    <row r="43" spans="1:8" x14ac:dyDescent="0.2">
      <c r="A43" s="187">
        <v>44231</v>
      </c>
      <c r="B43" s="79" t="s">
        <v>71</v>
      </c>
      <c r="C43" s="186">
        <v>167</v>
      </c>
      <c r="D43" s="186"/>
      <c r="E43" s="186"/>
      <c r="F43" s="186"/>
      <c r="G43" s="186"/>
      <c r="H43" s="186"/>
    </row>
    <row r="44" spans="1:8" x14ac:dyDescent="0.2">
      <c r="A44" s="187">
        <v>44232</v>
      </c>
      <c r="B44" s="79" t="s">
        <v>88</v>
      </c>
      <c r="C44" s="186">
        <v>149</v>
      </c>
      <c r="D44" s="186">
        <v>184</v>
      </c>
      <c r="E44" s="186">
        <v>922</v>
      </c>
      <c r="F44" s="186">
        <v>107</v>
      </c>
      <c r="G44" s="186"/>
      <c r="H44" s="186"/>
    </row>
    <row r="45" spans="1:8" x14ac:dyDescent="0.2">
      <c r="A45" s="187">
        <v>44233</v>
      </c>
      <c r="B45" s="79" t="s">
        <v>89</v>
      </c>
      <c r="C45" s="186">
        <v>22</v>
      </c>
      <c r="D45" s="186">
        <v>82</v>
      </c>
      <c r="E45" s="186">
        <v>77</v>
      </c>
      <c r="F45" s="186">
        <v>10</v>
      </c>
      <c r="G45" s="186"/>
      <c r="H45" s="186"/>
    </row>
    <row r="46" spans="1:8" x14ac:dyDescent="0.2">
      <c r="A46" s="187">
        <v>44234</v>
      </c>
      <c r="B46" s="79" t="s">
        <v>14</v>
      </c>
      <c r="C46" s="186">
        <v>75</v>
      </c>
      <c r="D46" s="186">
        <v>105</v>
      </c>
      <c r="E46" s="186">
        <v>121</v>
      </c>
      <c r="F46" s="186">
        <v>27</v>
      </c>
      <c r="G46" s="186"/>
      <c r="H46" s="186"/>
    </row>
    <row r="47" spans="1:8" x14ac:dyDescent="0.2">
      <c r="A47" s="187">
        <v>44235</v>
      </c>
      <c r="B47" s="79" t="s">
        <v>94</v>
      </c>
      <c r="C47" s="186"/>
      <c r="D47" s="186"/>
      <c r="E47" s="186"/>
      <c r="F47" s="186"/>
      <c r="G47" s="186"/>
      <c r="H47" s="186"/>
    </row>
    <row r="48" spans="1:8" x14ac:dyDescent="0.2">
      <c r="A48" s="187">
        <v>44235</v>
      </c>
      <c r="B48" s="79" t="s">
        <v>90</v>
      </c>
      <c r="C48" s="186"/>
      <c r="D48" s="186"/>
      <c r="E48" s="186"/>
      <c r="F48" s="186"/>
      <c r="G48" s="186"/>
      <c r="H48" s="186"/>
    </row>
    <row r="49" spans="1:8" x14ac:dyDescent="0.2">
      <c r="A49" s="187">
        <v>44236</v>
      </c>
      <c r="B49" s="79" t="s">
        <v>91</v>
      </c>
      <c r="C49" s="186"/>
      <c r="D49" s="186"/>
      <c r="E49" s="186"/>
      <c r="F49" s="186"/>
      <c r="G49" s="186"/>
      <c r="H49" s="186"/>
    </row>
    <row r="50" spans="1:8" x14ac:dyDescent="0.2">
      <c r="A50" s="187">
        <v>44237</v>
      </c>
      <c r="B50" s="79" t="s">
        <v>92</v>
      </c>
      <c r="C50" s="186"/>
      <c r="D50" s="186"/>
      <c r="E50" s="186"/>
      <c r="F50" s="186"/>
      <c r="G50" s="186"/>
      <c r="H50" s="186"/>
    </row>
    <row r="51" spans="1:8" x14ac:dyDescent="0.2">
      <c r="A51" s="187">
        <v>44238</v>
      </c>
      <c r="B51" s="79" t="s">
        <v>93</v>
      </c>
      <c r="C51" s="186"/>
      <c r="D51" s="186"/>
      <c r="E51" s="186"/>
      <c r="F51" s="186"/>
      <c r="G51" s="186"/>
      <c r="H51" s="186"/>
    </row>
    <row r="52" spans="1:8" x14ac:dyDescent="0.2">
      <c r="A52" s="187">
        <v>44238</v>
      </c>
      <c r="B52" s="79" t="s">
        <v>72</v>
      </c>
      <c r="C52" s="186">
        <v>20</v>
      </c>
      <c r="D52" s="186">
        <v>881</v>
      </c>
      <c r="E52" s="186">
        <v>104</v>
      </c>
      <c r="F52" s="186">
        <v>100</v>
      </c>
      <c r="G52" s="186">
        <v>111</v>
      </c>
      <c r="H52" s="186"/>
    </row>
    <row r="53" spans="1:8" s="139" customFormat="1" x14ac:dyDescent="0.2">
      <c r="A53" s="191">
        <v>44238</v>
      </c>
      <c r="B53" s="190" t="s">
        <v>73</v>
      </c>
      <c r="C53" s="189">
        <v>888</v>
      </c>
      <c r="D53" s="189">
        <v>1889</v>
      </c>
      <c r="E53" s="189">
        <v>2640</v>
      </c>
      <c r="F53" s="189">
        <v>609</v>
      </c>
      <c r="G53" s="189">
        <v>111</v>
      </c>
      <c r="H53" s="189">
        <v>6137</v>
      </c>
    </row>
    <row r="54" spans="1:8" x14ac:dyDescent="0.2">
      <c r="A54" s="187">
        <v>44256</v>
      </c>
      <c r="B54" s="79" t="s">
        <v>87</v>
      </c>
      <c r="C54" s="186">
        <v>319</v>
      </c>
      <c r="D54" s="186">
        <v>391</v>
      </c>
      <c r="E54" s="186">
        <v>692</v>
      </c>
      <c r="F54" s="186">
        <v>44</v>
      </c>
      <c r="G54" s="186">
        <v>12</v>
      </c>
      <c r="H54" s="186">
        <v>1458</v>
      </c>
    </row>
    <row r="55" spans="1:8" x14ac:dyDescent="0.2">
      <c r="A55" s="187">
        <v>44257</v>
      </c>
      <c r="B55" s="79" t="s">
        <v>68</v>
      </c>
      <c r="C55" s="186">
        <v>134</v>
      </c>
      <c r="D55" s="186">
        <v>152</v>
      </c>
      <c r="E55" s="186">
        <v>649</v>
      </c>
      <c r="F55" s="186">
        <v>88</v>
      </c>
      <c r="G55" s="186">
        <v>37</v>
      </c>
      <c r="H55" s="186">
        <v>1060</v>
      </c>
    </row>
    <row r="56" spans="1:8" x14ac:dyDescent="0.2">
      <c r="A56" s="187">
        <v>44258</v>
      </c>
      <c r="B56" s="79" t="s">
        <v>67</v>
      </c>
      <c r="C56" s="186"/>
      <c r="D56" s="186">
        <v>10</v>
      </c>
      <c r="E56" s="186">
        <v>4</v>
      </c>
      <c r="F56" s="186"/>
      <c r="G56" s="186"/>
      <c r="H56" s="186">
        <v>14</v>
      </c>
    </row>
    <row r="57" spans="1:8" x14ac:dyDescent="0.2">
      <c r="A57" s="187">
        <v>44259</v>
      </c>
      <c r="B57" s="79" t="s">
        <v>86</v>
      </c>
      <c r="C57" s="186">
        <v>2</v>
      </c>
      <c r="D57" s="186"/>
      <c r="E57" s="186"/>
      <c r="F57" s="186"/>
      <c r="G57" s="186"/>
      <c r="H57" s="186">
        <v>2</v>
      </c>
    </row>
    <row r="58" spans="1:8" x14ac:dyDescent="0.2">
      <c r="A58" s="187">
        <v>44260</v>
      </c>
      <c r="B58" s="79" t="s">
        <v>69</v>
      </c>
      <c r="C58" s="186">
        <v>22</v>
      </c>
      <c r="D58" s="186">
        <v>137</v>
      </c>
      <c r="E58" s="186">
        <v>519</v>
      </c>
      <c r="F58" s="186">
        <v>22</v>
      </c>
      <c r="G58" s="186">
        <v>2</v>
      </c>
      <c r="H58" s="186">
        <v>682</v>
      </c>
    </row>
    <row r="59" spans="1:8" x14ac:dyDescent="0.2">
      <c r="A59" s="187">
        <v>44261</v>
      </c>
      <c r="B59" s="79" t="s">
        <v>70</v>
      </c>
      <c r="C59" s="186">
        <v>19</v>
      </c>
      <c r="D59" s="186">
        <v>52</v>
      </c>
      <c r="E59" s="186">
        <v>156</v>
      </c>
      <c r="F59" s="186">
        <v>17</v>
      </c>
      <c r="G59" s="186">
        <v>50</v>
      </c>
      <c r="H59" s="186">
        <v>294</v>
      </c>
    </row>
    <row r="60" spans="1:8" x14ac:dyDescent="0.2">
      <c r="A60" s="187">
        <v>44262</v>
      </c>
      <c r="B60" s="79" t="s">
        <v>71</v>
      </c>
      <c r="C60" s="186">
        <v>387</v>
      </c>
      <c r="D60" s="186"/>
      <c r="E60" s="186"/>
      <c r="F60" s="186"/>
      <c r="G60" s="186"/>
      <c r="H60" s="186">
        <v>387</v>
      </c>
    </row>
    <row r="61" spans="1:8" x14ac:dyDescent="0.2">
      <c r="A61" s="187">
        <v>44263</v>
      </c>
      <c r="B61" s="79" t="s">
        <v>88</v>
      </c>
      <c r="C61" s="186">
        <v>126</v>
      </c>
      <c r="D61" s="186">
        <v>322</v>
      </c>
      <c r="E61" s="186">
        <v>1270</v>
      </c>
      <c r="F61" s="186">
        <v>81</v>
      </c>
      <c r="G61" s="186">
        <v>4</v>
      </c>
      <c r="H61" s="186">
        <v>1803</v>
      </c>
    </row>
    <row r="62" spans="1:8" x14ac:dyDescent="0.2">
      <c r="A62" s="187">
        <v>44264</v>
      </c>
      <c r="B62" s="79" t="s">
        <v>89</v>
      </c>
      <c r="C62" s="186">
        <v>36</v>
      </c>
      <c r="D62" s="186">
        <v>68</v>
      </c>
      <c r="E62" s="186">
        <v>50</v>
      </c>
      <c r="F62" s="186">
        <v>6</v>
      </c>
      <c r="G62" s="186">
        <v>1</v>
      </c>
      <c r="H62" s="186">
        <v>161</v>
      </c>
    </row>
    <row r="63" spans="1:8" x14ac:dyDescent="0.2">
      <c r="A63" s="187">
        <v>44263</v>
      </c>
      <c r="B63" s="79" t="s">
        <v>14</v>
      </c>
      <c r="C63" s="186">
        <v>79</v>
      </c>
      <c r="D63" s="186">
        <v>96</v>
      </c>
      <c r="E63" s="186">
        <v>170</v>
      </c>
      <c r="F63" s="186">
        <v>17</v>
      </c>
      <c r="G63" s="186">
        <v>1</v>
      </c>
      <c r="H63" s="186">
        <v>363</v>
      </c>
    </row>
    <row r="64" spans="1:8" x14ac:dyDescent="0.2">
      <c r="A64" s="187">
        <v>44264</v>
      </c>
      <c r="B64" s="79" t="s">
        <v>94</v>
      </c>
      <c r="C64" s="186"/>
      <c r="D64" s="186"/>
      <c r="E64" s="186">
        <v>89</v>
      </c>
      <c r="F64" s="186"/>
      <c r="G64" s="186"/>
      <c r="H64" s="186">
        <v>89</v>
      </c>
    </row>
    <row r="65" spans="1:8" x14ac:dyDescent="0.2">
      <c r="A65" s="187">
        <v>44264</v>
      </c>
      <c r="B65" s="79" t="s">
        <v>90</v>
      </c>
      <c r="C65" s="186"/>
      <c r="D65" s="186">
        <v>2</v>
      </c>
      <c r="E65" s="186">
        <v>16</v>
      </c>
      <c r="F65" s="186"/>
      <c r="G65" s="186"/>
      <c r="H65" s="186">
        <v>18</v>
      </c>
    </row>
    <row r="66" spans="1:8" x14ac:dyDescent="0.2">
      <c r="A66" s="187">
        <v>44265</v>
      </c>
      <c r="B66" s="79" t="s">
        <v>91</v>
      </c>
      <c r="C66" s="186"/>
      <c r="D66" s="186"/>
      <c r="E66" s="186"/>
      <c r="F66" s="186"/>
      <c r="G66" s="186"/>
      <c r="H66" s="186"/>
    </row>
    <row r="67" spans="1:8" x14ac:dyDescent="0.2">
      <c r="A67" s="187">
        <v>44266</v>
      </c>
      <c r="B67" s="79" t="s">
        <v>92</v>
      </c>
      <c r="C67" s="186"/>
      <c r="D67" s="186"/>
      <c r="E67" s="186"/>
      <c r="F67" s="186"/>
      <c r="G67" s="186"/>
      <c r="H67" s="186"/>
    </row>
    <row r="68" spans="1:8" x14ac:dyDescent="0.2">
      <c r="A68" s="187">
        <v>44267</v>
      </c>
      <c r="B68" s="79" t="s">
        <v>93</v>
      </c>
      <c r="C68" s="186">
        <v>1</v>
      </c>
      <c r="D68" s="186"/>
      <c r="E68" s="186"/>
      <c r="F68" s="186"/>
      <c r="G68" s="186"/>
      <c r="H68" s="186"/>
    </row>
    <row r="69" spans="1:8" x14ac:dyDescent="0.2">
      <c r="A69" s="187">
        <v>44267</v>
      </c>
      <c r="B69" s="79" t="s">
        <v>72</v>
      </c>
      <c r="C69" s="186">
        <v>32</v>
      </c>
      <c r="D69" s="186">
        <v>677</v>
      </c>
      <c r="E69" s="186">
        <v>178</v>
      </c>
      <c r="F69" s="186">
        <v>58</v>
      </c>
      <c r="G69" s="186">
        <v>128</v>
      </c>
      <c r="H69" s="186"/>
    </row>
    <row r="70" spans="1:8" s="139" customFormat="1" x14ac:dyDescent="0.2">
      <c r="A70" s="188">
        <v>44267</v>
      </c>
      <c r="B70" s="82" t="s">
        <v>73</v>
      </c>
      <c r="C70" s="189">
        <v>1157</v>
      </c>
      <c r="D70" s="189">
        <v>1907</v>
      </c>
      <c r="E70" s="189">
        <v>3793</v>
      </c>
      <c r="F70" s="189">
        <v>333</v>
      </c>
      <c r="G70" s="189">
        <v>235</v>
      </c>
      <c r="H70" s="189">
        <v>7425</v>
      </c>
    </row>
    <row r="71" spans="1:8" s="139" customFormat="1" x14ac:dyDescent="0.2">
      <c r="A71" s="175"/>
      <c r="B71" s="93" t="s">
        <v>132</v>
      </c>
      <c r="C71" s="94">
        <f>+C70+C53+C36</f>
        <v>2700</v>
      </c>
      <c r="D71" s="94">
        <f t="shared" ref="D71:H71" si="0">+D70+D53+D36</f>
        <v>5215</v>
      </c>
      <c r="E71" s="94">
        <f t="shared" si="0"/>
        <v>8399</v>
      </c>
      <c r="F71" s="94">
        <f t="shared" si="0"/>
        <v>1266</v>
      </c>
      <c r="G71" s="94">
        <f t="shared" si="0"/>
        <v>481</v>
      </c>
      <c r="H71" s="94">
        <f t="shared" si="0"/>
        <v>18061</v>
      </c>
    </row>
    <row r="72" spans="1:8" x14ac:dyDescent="0.2">
      <c r="A72" s="187">
        <v>44287</v>
      </c>
      <c r="B72" s="79" t="s">
        <v>87</v>
      </c>
      <c r="C72" s="185">
        <v>262</v>
      </c>
      <c r="D72" s="185">
        <v>295</v>
      </c>
      <c r="E72" s="185">
        <v>465</v>
      </c>
      <c r="F72" s="185">
        <v>16</v>
      </c>
      <c r="G72" s="185">
        <v>26</v>
      </c>
      <c r="H72" s="185">
        <v>1064</v>
      </c>
    </row>
    <row r="73" spans="1:8" x14ac:dyDescent="0.2">
      <c r="A73" s="187">
        <v>44288</v>
      </c>
      <c r="B73" s="79" t="s">
        <v>68</v>
      </c>
      <c r="C73" s="186">
        <v>163</v>
      </c>
      <c r="D73" s="186">
        <v>70</v>
      </c>
      <c r="E73" s="186">
        <v>507</v>
      </c>
      <c r="F73" s="186">
        <v>34</v>
      </c>
      <c r="G73" s="186">
        <v>66</v>
      </c>
      <c r="H73" s="186">
        <v>840</v>
      </c>
    </row>
    <row r="74" spans="1:8" x14ac:dyDescent="0.2">
      <c r="A74" s="187">
        <v>44291</v>
      </c>
      <c r="B74" s="79" t="s">
        <v>67</v>
      </c>
      <c r="C74" s="186">
        <v>6</v>
      </c>
      <c r="D74" s="186">
        <v>4</v>
      </c>
      <c r="E74" s="186">
        <v>10</v>
      </c>
      <c r="F74" s="186"/>
      <c r="G74" s="186"/>
      <c r="H74" s="186">
        <v>20</v>
      </c>
    </row>
    <row r="75" spans="1:8" x14ac:dyDescent="0.2">
      <c r="A75" s="182">
        <v>44293</v>
      </c>
      <c r="B75" s="79" t="s">
        <v>86</v>
      </c>
      <c r="C75" s="186">
        <v>1</v>
      </c>
      <c r="D75" s="186"/>
      <c r="E75" s="186"/>
      <c r="F75" s="186"/>
      <c r="G75" s="186"/>
      <c r="H75" s="186">
        <v>1</v>
      </c>
    </row>
    <row r="76" spans="1:8" x14ac:dyDescent="0.2">
      <c r="A76" s="187">
        <v>44293</v>
      </c>
      <c r="B76" s="79" t="s">
        <v>69</v>
      </c>
      <c r="C76" s="186">
        <v>20</v>
      </c>
      <c r="D76" s="186">
        <v>228</v>
      </c>
      <c r="E76" s="186">
        <v>453</v>
      </c>
      <c r="F76" s="186">
        <v>10</v>
      </c>
      <c r="G76" s="186"/>
      <c r="H76" s="186">
        <v>711</v>
      </c>
    </row>
    <row r="77" spans="1:8" x14ac:dyDescent="0.2">
      <c r="A77" s="187">
        <v>44294</v>
      </c>
      <c r="B77" s="79" t="s">
        <v>70</v>
      </c>
      <c r="C77" s="186">
        <v>7</v>
      </c>
      <c r="D77" s="186"/>
      <c r="E77" s="186">
        <v>90</v>
      </c>
      <c r="F77" s="186">
        <v>3</v>
      </c>
      <c r="G77" s="186">
        <v>2</v>
      </c>
      <c r="H77" s="186">
        <v>102</v>
      </c>
    </row>
    <row r="78" spans="1:8" x14ac:dyDescent="0.2">
      <c r="A78" s="187">
        <v>44295</v>
      </c>
      <c r="B78" s="79" t="s">
        <v>71</v>
      </c>
      <c r="C78" s="186">
        <v>359</v>
      </c>
      <c r="D78" s="186"/>
      <c r="E78" s="186"/>
      <c r="F78" s="186"/>
      <c r="G78" s="186">
        <v>54</v>
      </c>
      <c r="H78" s="186">
        <v>413</v>
      </c>
    </row>
    <row r="79" spans="1:8" x14ac:dyDescent="0.2">
      <c r="A79" s="187">
        <v>44296</v>
      </c>
      <c r="B79" s="79" t="s">
        <v>88</v>
      </c>
      <c r="C79" s="186">
        <v>88</v>
      </c>
      <c r="D79" s="186">
        <v>242</v>
      </c>
      <c r="E79" s="186">
        <v>887</v>
      </c>
      <c r="F79" s="186">
        <v>46</v>
      </c>
      <c r="G79" s="186">
        <v>9</v>
      </c>
      <c r="H79" s="186">
        <v>1272</v>
      </c>
    </row>
    <row r="80" spans="1:8" x14ac:dyDescent="0.2">
      <c r="A80" s="187">
        <v>44297</v>
      </c>
      <c r="B80" s="79" t="s">
        <v>89</v>
      </c>
      <c r="C80" s="186">
        <v>27</v>
      </c>
      <c r="D80" s="186">
        <v>58</v>
      </c>
      <c r="E80" s="186">
        <v>29</v>
      </c>
      <c r="F80" s="186">
        <v>1</v>
      </c>
      <c r="G80" s="186"/>
      <c r="H80" s="186">
        <v>115</v>
      </c>
    </row>
    <row r="81" spans="1:8" x14ac:dyDescent="0.2">
      <c r="A81" s="187">
        <v>44298</v>
      </c>
      <c r="B81" s="79" t="s">
        <v>14</v>
      </c>
      <c r="C81" s="186">
        <v>73</v>
      </c>
      <c r="D81" s="186">
        <v>108</v>
      </c>
      <c r="E81" s="186">
        <v>150</v>
      </c>
      <c r="F81" s="186">
        <v>7</v>
      </c>
      <c r="G81" s="186"/>
      <c r="H81" s="186">
        <v>338</v>
      </c>
    </row>
    <row r="82" spans="1:8" x14ac:dyDescent="0.2">
      <c r="A82" s="187">
        <v>44299</v>
      </c>
      <c r="B82" s="79" t="s">
        <v>94</v>
      </c>
      <c r="C82" s="186"/>
      <c r="D82" s="186">
        <v>2</v>
      </c>
      <c r="E82" s="186">
        <v>256</v>
      </c>
      <c r="F82" s="186"/>
      <c r="G82" s="186"/>
      <c r="H82" s="186">
        <v>258</v>
      </c>
    </row>
    <row r="83" spans="1:8" x14ac:dyDescent="0.2">
      <c r="A83" s="187">
        <v>44299</v>
      </c>
      <c r="B83" s="79" t="s">
        <v>90</v>
      </c>
      <c r="C83" s="186"/>
      <c r="D83" s="186">
        <v>1</v>
      </c>
      <c r="E83" s="186">
        <v>38</v>
      </c>
      <c r="F83" s="186"/>
      <c r="G83" s="186"/>
      <c r="H83" s="186">
        <v>39</v>
      </c>
    </row>
    <row r="84" spans="1:8" x14ac:dyDescent="0.2">
      <c r="A84" s="187">
        <v>44300</v>
      </c>
      <c r="B84" s="79" t="s">
        <v>91</v>
      </c>
      <c r="C84" s="186"/>
      <c r="D84" s="186"/>
      <c r="E84" s="186"/>
      <c r="F84" s="186"/>
      <c r="G84" s="186"/>
      <c r="H84" s="186"/>
    </row>
    <row r="85" spans="1:8" x14ac:dyDescent="0.2">
      <c r="A85" s="187">
        <v>44301</v>
      </c>
      <c r="B85" s="79" t="s">
        <v>92</v>
      </c>
      <c r="C85" s="186"/>
      <c r="D85" s="186"/>
      <c r="E85" s="186"/>
      <c r="F85" s="186"/>
      <c r="G85" s="186"/>
      <c r="H85" s="186"/>
    </row>
    <row r="86" spans="1:8" x14ac:dyDescent="0.2">
      <c r="A86" s="187">
        <v>44302</v>
      </c>
      <c r="B86" s="79" t="s">
        <v>93</v>
      </c>
      <c r="C86" s="186"/>
      <c r="D86" s="186"/>
      <c r="E86" s="186"/>
      <c r="F86" s="186"/>
      <c r="G86" s="186"/>
      <c r="H86" s="186"/>
    </row>
    <row r="87" spans="1:8" x14ac:dyDescent="0.2">
      <c r="A87" s="187">
        <v>44299</v>
      </c>
      <c r="B87" s="79" t="s">
        <v>72</v>
      </c>
      <c r="C87" s="186">
        <v>16</v>
      </c>
      <c r="D87" s="186">
        <v>422</v>
      </c>
      <c r="E87" s="186">
        <v>424</v>
      </c>
      <c r="F87" s="186">
        <v>41</v>
      </c>
      <c r="G87" s="186">
        <v>61</v>
      </c>
      <c r="H87" s="186"/>
    </row>
    <row r="88" spans="1:8" s="139" customFormat="1" x14ac:dyDescent="0.2">
      <c r="A88" s="188">
        <v>44300</v>
      </c>
      <c r="B88" s="82" t="s">
        <v>73</v>
      </c>
      <c r="C88" s="184">
        <v>1022</v>
      </c>
      <c r="D88" s="84">
        <v>1430</v>
      </c>
      <c r="E88" s="84">
        <v>3309</v>
      </c>
      <c r="F88" s="84">
        <v>158</v>
      </c>
      <c r="G88" s="84">
        <v>218</v>
      </c>
      <c r="H88" s="84">
        <f>SUM(C88:G88)</f>
        <v>6137</v>
      </c>
    </row>
    <row r="89" spans="1:8" x14ac:dyDescent="0.2">
      <c r="A89" s="187">
        <v>44317</v>
      </c>
      <c r="B89" s="79" t="s">
        <v>87</v>
      </c>
      <c r="C89" s="185">
        <v>272</v>
      </c>
      <c r="D89" s="185">
        <v>319</v>
      </c>
      <c r="E89" s="185">
        <v>408</v>
      </c>
      <c r="F89" s="185">
        <v>34</v>
      </c>
      <c r="G89" s="185"/>
      <c r="H89" s="185">
        <v>1033</v>
      </c>
    </row>
    <row r="90" spans="1:8" x14ac:dyDescent="0.2">
      <c r="A90" s="187">
        <v>44318</v>
      </c>
      <c r="B90" s="79" t="s">
        <v>68</v>
      </c>
      <c r="C90" s="186">
        <v>124</v>
      </c>
      <c r="D90" s="186">
        <v>79</v>
      </c>
      <c r="E90" s="186">
        <v>552</v>
      </c>
      <c r="F90" s="186">
        <v>44</v>
      </c>
      <c r="G90" s="186">
        <v>105</v>
      </c>
      <c r="H90" s="186">
        <v>904</v>
      </c>
    </row>
    <row r="91" spans="1:8" x14ac:dyDescent="0.2">
      <c r="A91" s="187">
        <v>44319</v>
      </c>
      <c r="B91" s="79" t="s">
        <v>67</v>
      </c>
      <c r="C91" s="186">
        <v>8</v>
      </c>
      <c r="D91" s="186">
        <v>15</v>
      </c>
      <c r="E91" s="186">
        <v>19</v>
      </c>
      <c r="F91" s="186"/>
      <c r="G91" s="186"/>
      <c r="H91" s="186">
        <v>42</v>
      </c>
    </row>
    <row r="92" spans="1:8" x14ac:dyDescent="0.2">
      <c r="A92" s="187">
        <v>44318</v>
      </c>
      <c r="B92" s="79" t="s">
        <v>86</v>
      </c>
      <c r="C92" s="186">
        <v>0</v>
      </c>
      <c r="D92" s="186"/>
      <c r="E92" s="186"/>
      <c r="F92" s="186"/>
      <c r="G92" s="186"/>
      <c r="H92" s="186"/>
    </row>
    <row r="93" spans="1:8" x14ac:dyDescent="0.2">
      <c r="A93" s="187">
        <v>44319</v>
      </c>
      <c r="B93" s="79" t="s">
        <v>69</v>
      </c>
      <c r="C93" s="186">
        <v>47</v>
      </c>
      <c r="D93" s="186">
        <v>388</v>
      </c>
      <c r="E93" s="186">
        <v>745</v>
      </c>
      <c r="F93" s="186">
        <v>21</v>
      </c>
      <c r="G93" s="186">
        <v>4</v>
      </c>
      <c r="H93" s="186">
        <v>1205</v>
      </c>
    </row>
    <row r="94" spans="1:8" x14ac:dyDescent="0.2">
      <c r="A94" s="187">
        <v>44320</v>
      </c>
      <c r="B94" s="79" t="s">
        <v>70</v>
      </c>
      <c r="C94" s="186">
        <v>8</v>
      </c>
      <c r="D94" s="186">
        <v>68</v>
      </c>
      <c r="E94" s="186">
        <v>144</v>
      </c>
      <c r="F94" s="186">
        <v>2</v>
      </c>
      <c r="G94" s="186">
        <v>146</v>
      </c>
      <c r="H94" s="186">
        <v>368</v>
      </c>
    </row>
    <row r="95" spans="1:8" x14ac:dyDescent="0.2">
      <c r="A95" s="187">
        <v>44321</v>
      </c>
      <c r="B95" s="79" t="s">
        <v>71</v>
      </c>
      <c r="C95" s="186">
        <v>330</v>
      </c>
      <c r="D95" s="186"/>
      <c r="E95" s="186"/>
      <c r="F95" s="186"/>
      <c r="G95" s="186"/>
      <c r="H95" s="186">
        <v>330</v>
      </c>
    </row>
    <row r="96" spans="1:8" x14ac:dyDescent="0.2">
      <c r="A96" s="187">
        <v>44322</v>
      </c>
      <c r="B96" s="79" t="s">
        <v>88</v>
      </c>
      <c r="C96" s="186">
        <v>70</v>
      </c>
      <c r="D96" s="186">
        <v>249</v>
      </c>
      <c r="E96" s="186">
        <v>833</v>
      </c>
      <c r="F96" s="186">
        <v>26</v>
      </c>
      <c r="G96" s="186">
        <v>11</v>
      </c>
      <c r="H96" s="186">
        <v>1189</v>
      </c>
    </row>
    <row r="97" spans="1:8" x14ac:dyDescent="0.2">
      <c r="A97" s="187">
        <v>44323</v>
      </c>
      <c r="B97" s="79" t="s">
        <v>89</v>
      </c>
      <c r="C97" s="186">
        <v>33</v>
      </c>
      <c r="D97" s="186">
        <v>76</v>
      </c>
      <c r="E97" s="186">
        <v>33</v>
      </c>
      <c r="F97" s="186">
        <v>2</v>
      </c>
      <c r="G97" s="186">
        <v>3</v>
      </c>
      <c r="H97" s="186">
        <v>147</v>
      </c>
    </row>
    <row r="98" spans="1:8" x14ac:dyDescent="0.2">
      <c r="A98" s="187">
        <v>44324</v>
      </c>
      <c r="B98" s="79" t="s">
        <v>14</v>
      </c>
      <c r="C98" s="186">
        <v>91</v>
      </c>
      <c r="D98" s="186">
        <v>156</v>
      </c>
      <c r="E98" s="186">
        <v>159</v>
      </c>
      <c r="F98" s="186">
        <v>10</v>
      </c>
      <c r="G98" s="186"/>
      <c r="H98" s="186">
        <v>416</v>
      </c>
    </row>
    <row r="99" spans="1:8" x14ac:dyDescent="0.2">
      <c r="A99" s="187">
        <v>44325</v>
      </c>
      <c r="B99" s="79" t="s">
        <v>94</v>
      </c>
      <c r="C99" s="186"/>
      <c r="D99" s="186"/>
      <c r="E99" s="186">
        <v>286</v>
      </c>
      <c r="F99" s="186"/>
      <c r="G99" s="186"/>
      <c r="H99" s="186">
        <v>286</v>
      </c>
    </row>
    <row r="100" spans="1:8" x14ac:dyDescent="0.2">
      <c r="A100" s="187">
        <v>44325</v>
      </c>
      <c r="B100" s="79" t="s">
        <v>90</v>
      </c>
      <c r="C100" s="186"/>
      <c r="D100" s="186"/>
      <c r="E100" s="186">
        <v>94</v>
      </c>
      <c r="F100" s="186"/>
      <c r="G100" s="186"/>
      <c r="H100" s="186">
        <v>94</v>
      </c>
    </row>
    <row r="101" spans="1:8" x14ac:dyDescent="0.2">
      <c r="A101" s="187">
        <v>44326</v>
      </c>
      <c r="B101" s="79" t="s">
        <v>91</v>
      </c>
      <c r="C101" s="186"/>
      <c r="D101" s="186"/>
      <c r="E101" s="186"/>
      <c r="F101" s="186"/>
      <c r="G101" s="186"/>
      <c r="H101" s="186"/>
    </row>
    <row r="102" spans="1:8" x14ac:dyDescent="0.2">
      <c r="A102" s="187">
        <v>44327</v>
      </c>
      <c r="B102" s="79" t="s">
        <v>92</v>
      </c>
      <c r="C102" s="186"/>
      <c r="D102" s="186"/>
      <c r="E102" s="186"/>
      <c r="F102" s="186"/>
      <c r="G102" s="186"/>
      <c r="H102" s="186"/>
    </row>
    <row r="103" spans="1:8" x14ac:dyDescent="0.2">
      <c r="A103" s="187">
        <v>44328</v>
      </c>
      <c r="B103" s="79" t="s">
        <v>93</v>
      </c>
      <c r="C103" s="186"/>
      <c r="D103" s="186"/>
      <c r="E103" s="186"/>
      <c r="F103" s="186"/>
      <c r="G103" s="186"/>
      <c r="H103" s="186"/>
    </row>
    <row r="104" spans="1:8" x14ac:dyDescent="0.2">
      <c r="A104" s="187">
        <v>44329</v>
      </c>
      <c r="B104" s="79" t="s">
        <v>72</v>
      </c>
      <c r="C104" s="186">
        <v>21</v>
      </c>
      <c r="D104" s="186">
        <v>788</v>
      </c>
      <c r="E104" s="186">
        <v>362</v>
      </c>
      <c r="F104" s="186">
        <v>20</v>
      </c>
      <c r="G104" s="186">
        <v>3</v>
      </c>
      <c r="H104" s="186">
        <v>1194</v>
      </c>
    </row>
    <row r="105" spans="1:8" s="139" customFormat="1" x14ac:dyDescent="0.2">
      <c r="A105" s="188">
        <v>44330</v>
      </c>
      <c r="B105" s="82" t="s">
        <v>73</v>
      </c>
      <c r="C105" s="184">
        <v>1004</v>
      </c>
      <c r="D105" s="84">
        <v>2138</v>
      </c>
      <c r="E105" s="84">
        <v>3035</v>
      </c>
      <c r="F105" s="84">
        <v>159</v>
      </c>
      <c r="G105" s="84">
        <v>266</v>
      </c>
      <c r="H105" s="84">
        <f>SUM(C105:G105)</f>
        <v>6602</v>
      </c>
    </row>
    <row r="106" spans="1:8" x14ac:dyDescent="0.2">
      <c r="A106" s="187">
        <v>44348</v>
      </c>
      <c r="B106" s="79" t="s">
        <v>87</v>
      </c>
      <c r="C106" s="185">
        <v>294</v>
      </c>
      <c r="D106" s="185">
        <v>461</v>
      </c>
      <c r="E106" s="185">
        <v>493</v>
      </c>
      <c r="F106" s="185">
        <v>24</v>
      </c>
      <c r="G106" s="185">
        <v>36</v>
      </c>
      <c r="H106" s="185">
        <v>1308</v>
      </c>
    </row>
    <row r="107" spans="1:8" x14ac:dyDescent="0.2">
      <c r="A107" s="187">
        <v>44349</v>
      </c>
      <c r="B107" s="79" t="s">
        <v>68</v>
      </c>
      <c r="C107" s="186">
        <v>151</v>
      </c>
      <c r="D107" s="186">
        <v>125</v>
      </c>
      <c r="E107" s="186">
        <v>548</v>
      </c>
      <c r="F107" s="186">
        <v>56</v>
      </c>
      <c r="G107" s="186">
        <v>169</v>
      </c>
      <c r="H107" s="186">
        <v>1409</v>
      </c>
    </row>
    <row r="108" spans="1:8" x14ac:dyDescent="0.2">
      <c r="A108" s="187">
        <v>44350</v>
      </c>
      <c r="B108" s="79" t="s">
        <v>67</v>
      </c>
      <c r="C108" s="186">
        <v>14</v>
      </c>
      <c r="D108" s="186">
        <v>14</v>
      </c>
      <c r="E108" s="186">
        <v>6</v>
      </c>
      <c r="F108" s="186">
        <v>0</v>
      </c>
      <c r="G108" s="186">
        <v>0</v>
      </c>
      <c r="H108" s="186">
        <v>34</v>
      </c>
    </row>
    <row r="109" spans="1:8" x14ac:dyDescent="0.2">
      <c r="A109" s="187">
        <v>44351</v>
      </c>
      <c r="B109" s="79" t="s">
        <v>86</v>
      </c>
      <c r="C109" s="186">
        <v>4</v>
      </c>
      <c r="D109" s="186">
        <v>0</v>
      </c>
      <c r="E109" s="186">
        <v>4</v>
      </c>
      <c r="F109" s="186">
        <v>0</v>
      </c>
      <c r="G109" s="186">
        <v>0</v>
      </c>
      <c r="H109" s="186">
        <v>8</v>
      </c>
    </row>
    <row r="110" spans="1:8" x14ac:dyDescent="0.2">
      <c r="A110" s="187">
        <v>44352</v>
      </c>
      <c r="B110" s="79" t="s">
        <v>69</v>
      </c>
      <c r="C110" s="186">
        <v>36</v>
      </c>
      <c r="D110" s="186">
        <v>617</v>
      </c>
      <c r="E110" s="186">
        <v>1028</v>
      </c>
      <c r="F110" s="186">
        <v>18</v>
      </c>
      <c r="G110" s="186">
        <v>31</v>
      </c>
      <c r="H110" s="186">
        <v>1730</v>
      </c>
    </row>
    <row r="111" spans="1:8" x14ac:dyDescent="0.2">
      <c r="A111" s="187">
        <v>44353</v>
      </c>
      <c r="B111" s="79" t="s">
        <v>70</v>
      </c>
      <c r="C111" s="186">
        <v>12</v>
      </c>
      <c r="D111" s="186">
        <v>84</v>
      </c>
      <c r="E111" s="186">
        <v>143</v>
      </c>
      <c r="F111" s="186">
        <v>5</v>
      </c>
      <c r="G111" s="186">
        <v>86</v>
      </c>
      <c r="H111" s="186">
        <v>330</v>
      </c>
    </row>
    <row r="112" spans="1:8" x14ac:dyDescent="0.2">
      <c r="A112" s="187">
        <v>44352</v>
      </c>
      <c r="B112" s="79" t="s">
        <v>71</v>
      </c>
      <c r="C112" s="186">
        <v>262</v>
      </c>
      <c r="D112" s="186">
        <v>0</v>
      </c>
      <c r="E112" s="186">
        <v>0</v>
      </c>
      <c r="F112" s="186">
        <v>0</v>
      </c>
      <c r="G112" s="186">
        <v>0</v>
      </c>
      <c r="H112" s="186">
        <v>262</v>
      </c>
    </row>
    <row r="113" spans="1:8" x14ac:dyDescent="0.2">
      <c r="A113" s="187">
        <v>44353</v>
      </c>
      <c r="B113" s="79" t="s">
        <v>88</v>
      </c>
      <c r="C113" s="186">
        <v>70</v>
      </c>
      <c r="D113" s="186">
        <v>204</v>
      </c>
      <c r="E113" s="186">
        <v>786</v>
      </c>
      <c r="F113" s="186">
        <v>24</v>
      </c>
      <c r="G113" s="186">
        <v>23</v>
      </c>
      <c r="H113" s="186">
        <v>107</v>
      </c>
    </row>
    <row r="114" spans="1:8" x14ac:dyDescent="0.2">
      <c r="A114" s="187">
        <v>44354</v>
      </c>
      <c r="B114" s="79" t="s">
        <v>89</v>
      </c>
      <c r="C114" s="186">
        <v>48</v>
      </c>
      <c r="D114" s="186">
        <v>84</v>
      </c>
      <c r="E114" s="186">
        <v>34</v>
      </c>
      <c r="F114" s="186">
        <v>5</v>
      </c>
      <c r="G114" s="186">
        <v>3</v>
      </c>
      <c r="H114" s="186">
        <v>174</v>
      </c>
    </row>
    <row r="115" spans="1:8" x14ac:dyDescent="0.2">
      <c r="A115" s="187">
        <v>44355</v>
      </c>
      <c r="B115" s="79" t="s">
        <v>14</v>
      </c>
      <c r="C115" s="186">
        <v>100</v>
      </c>
      <c r="D115" s="186">
        <v>137</v>
      </c>
      <c r="E115" s="186">
        <v>213</v>
      </c>
      <c r="F115" s="186">
        <v>12</v>
      </c>
      <c r="G115" s="186">
        <v>2</v>
      </c>
      <c r="H115" s="186">
        <v>464</v>
      </c>
    </row>
    <row r="116" spans="1:8" x14ac:dyDescent="0.2">
      <c r="A116" s="187">
        <v>44356</v>
      </c>
      <c r="B116" s="79" t="s">
        <v>94</v>
      </c>
      <c r="C116" s="186">
        <v>0</v>
      </c>
      <c r="D116" s="186">
        <v>0</v>
      </c>
      <c r="E116" s="186">
        <v>252</v>
      </c>
      <c r="F116" s="186">
        <v>0</v>
      </c>
      <c r="G116" s="186">
        <v>0</v>
      </c>
      <c r="H116" s="186">
        <v>252</v>
      </c>
    </row>
    <row r="117" spans="1:8" x14ac:dyDescent="0.2">
      <c r="A117" s="187">
        <v>44356</v>
      </c>
      <c r="B117" s="79" t="s">
        <v>90</v>
      </c>
      <c r="C117" s="186">
        <v>0</v>
      </c>
      <c r="D117" s="186">
        <v>0</v>
      </c>
      <c r="E117" s="186">
        <v>72</v>
      </c>
      <c r="F117" s="186">
        <v>0</v>
      </c>
      <c r="G117" s="186">
        <v>0</v>
      </c>
      <c r="H117" s="186">
        <v>72</v>
      </c>
    </row>
    <row r="118" spans="1:8" x14ac:dyDescent="0.2">
      <c r="A118" s="187">
        <v>44357</v>
      </c>
      <c r="B118" s="79" t="s">
        <v>91</v>
      </c>
      <c r="C118" s="186">
        <v>0</v>
      </c>
      <c r="D118" s="186">
        <v>0</v>
      </c>
      <c r="E118" s="186">
        <v>1</v>
      </c>
      <c r="F118" s="186">
        <v>0</v>
      </c>
      <c r="G118" s="186">
        <v>0</v>
      </c>
      <c r="H118" s="186">
        <v>1</v>
      </c>
    </row>
    <row r="119" spans="1:8" x14ac:dyDescent="0.2">
      <c r="A119" s="187">
        <v>44358</v>
      </c>
      <c r="B119" s="79" t="s">
        <v>92</v>
      </c>
      <c r="C119" s="186">
        <v>0</v>
      </c>
      <c r="D119" s="186">
        <v>0</v>
      </c>
      <c r="E119" s="186">
        <v>2</v>
      </c>
      <c r="F119" s="186">
        <v>0</v>
      </c>
      <c r="G119" s="186">
        <v>0</v>
      </c>
      <c r="H119" s="186">
        <v>2</v>
      </c>
    </row>
    <row r="120" spans="1:8" x14ac:dyDescent="0.2">
      <c r="A120" s="187">
        <v>44359</v>
      </c>
      <c r="B120" s="79" t="s">
        <v>95</v>
      </c>
      <c r="C120" s="186">
        <v>0</v>
      </c>
      <c r="D120" s="186">
        <v>0</v>
      </c>
      <c r="E120" s="186">
        <v>76</v>
      </c>
      <c r="F120" s="186">
        <v>0</v>
      </c>
      <c r="G120" s="186">
        <v>0</v>
      </c>
      <c r="H120" s="186">
        <v>76</v>
      </c>
    </row>
    <row r="121" spans="1:8" x14ac:dyDescent="0.2">
      <c r="A121" s="187">
        <v>44359</v>
      </c>
      <c r="B121" s="79" t="s">
        <v>93</v>
      </c>
      <c r="C121" s="186">
        <v>0</v>
      </c>
      <c r="D121" s="186">
        <v>0</v>
      </c>
      <c r="E121" s="186">
        <v>1</v>
      </c>
      <c r="F121" s="186">
        <v>0</v>
      </c>
      <c r="G121" s="186">
        <v>0</v>
      </c>
      <c r="H121" s="186">
        <v>1</v>
      </c>
    </row>
    <row r="122" spans="1:8" x14ac:dyDescent="0.2">
      <c r="A122" s="187">
        <v>44360</v>
      </c>
      <c r="B122" s="79" t="s">
        <v>72</v>
      </c>
      <c r="C122" s="186">
        <v>23</v>
      </c>
      <c r="D122" s="186">
        <v>841</v>
      </c>
      <c r="E122" s="186"/>
      <c r="F122" s="186">
        <v>14</v>
      </c>
      <c r="G122" s="186">
        <v>13</v>
      </c>
      <c r="H122" s="186">
        <v>891</v>
      </c>
    </row>
    <row r="123" spans="1:8" s="139" customFormat="1" x14ac:dyDescent="0.2">
      <c r="A123" s="188">
        <v>44361</v>
      </c>
      <c r="B123" s="82" t="s">
        <v>73</v>
      </c>
      <c r="C123" s="184">
        <v>1014</v>
      </c>
      <c r="D123" s="84">
        <v>2567</v>
      </c>
      <c r="E123" s="84">
        <v>3659</v>
      </c>
      <c r="F123" s="84">
        <v>158</v>
      </c>
      <c r="G123" s="84">
        <v>363</v>
      </c>
      <c r="H123" s="84">
        <f>SUM(C123:G123)</f>
        <v>7761</v>
      </c>
    </row>
    <row r="124" spans="1:8" s="139" customFormat="1" x14ac:dyDescent="0.2">
      <c r="A124" s="175"/>
      <c r="B124" s="93" t="s">
        <v>132</v>
      </c>
      <c r="C124" s="94">
        <f>+C123+C105+C88</f>
        <v>3040</v>
      </c>
      <c r="D124" s="94">
        <f t="shared" ref="D124:H124" si="1">+D123+D105+D88</f>
        <v>6135</v>
      </c>
      <c r="E124" s="94">
        <f t="shared" si="1"/>
        <v>10003</v>
      </c>
      <c r="F124" s="94">
        <f t="shared" si="1"/>
        <v>475</v>
      </c>
      <c r="G124" s="94">
        <f t="shared" si="1"/>
        <v>847</v>
      </c>
      <c r="H124" s="94">
        <f t="shared" si="1"/>
        <v>20500</v>
      </c>
    </row>
    <row r="125" spans="1:8" x14ac:dyDescent="0.2">
      <c r="A125" s="187">
        <v>44378</v>
      </c>
      <c r="B125" s="79" t="s">
        <v>87</v>
      </c>
      <c r="C125" s="185">
        <v>292</v>
      </c>
      <c r="D125" s="185">
        <v>465</v>
      </c>
      <c r="E125" s="185">
        <v>680</v>
      </c>
      <c r="F125" s="185">
        <v>25</v>
      </c>
      <c r="G125" s="185">
        <v>29</v>
      </c>
      <c r="H125" s="185">
        <f>SUM(C125:G125)</f>
        <v>1491</v>
      </c>
    </row>
    <row r="126" spans="1:8" x14ac:dyDescent="0.2">
      <c r="A126" s="187">
        <v>44379</v>
      </c>
      <c r="B126" s="79" t="s">
        <v>68</v>
      </c>
      <c r="C126" s="186">
        <v>172</v>
      </c>
      <c r="D126" s="186">
        <v>112</v>
      </c>
      <c r="E126" s="186">
        <v>579</v>
      </c>
      <c r="F126" s="186">
        <v>79</v>
      </c>
      <c r="G126" s="186">
        <v>217</v>
      </c>
      <c r="H126" s="185">
        <f>SUM(C126:G126)</f>
        <v>1159</v>
      </c>
    </row>
    <row r="127" spans="1:8" x14ac:dyDescent="0.2">
      <c r="A127" s="187">
        <v>44380</v>
      </c>
      <c r="B127" s="79" t="s">
        <v>67</v>
      </c>
      <c r="C127" s="186">
        <v>9</v>
      </c>
      <c r="D127" s="186">
        <v>16</v>
      </c>
      <c r="E127" s="186">
        <v>47</v>
      </c>
      <c r="F127" s="186">
        <v>3</v>
      </c>
      <c r="G127" s="186">
        <v>0</v>
      </c>
      <c r="H127" s="185">
        <f>SUM(C127:G127)</f>
        <v>75</v>
      </c>
    </row>
    <row r="128" spans="1:8" x14ac:dyDescent="0.2">
      <c r="A128" s="187">
        <v>44381</v>
      </c>
      <c r="B128" s="79" t="s">
        <v>86</v>
      </c>
      <c r="C128" s="186">
        <v>5</v>
      </c>
      <c r="D128" s="186">
        <v>0</v>
      </c>
      <c r="E128" s="186">
        <v>36</v>
      </c>
      <c r="F128" s="186">
        <v>0</v>
      </c>
      <c r="G128" s="186">
        <v>2</v>
      </c>
      <c r="H128" s="185">
        <f>SUM(C128:G128)</f>
        <v>43</v>
      </c>
    </row>
    <row r="129" spans="1:8" x14ac:dyDescent="0.2">
      <c r="A129" s="187">
        <v>44382</v>
      </c>
      <c r="B129" s="79" t="s">
        <v>69</v>
      </c>
      <c r="C129" s="186">
        <v>52</v>
      </c>
      <c r="D129" s="186">
        <v>326</v>
      </c>
      <c r="E129" s="186">
        <v>396</v>
      </c>
      <c r="F129" s="186">
        <v>65</v>
      </c>
      <c r="G129" s="186">
        <v>44</v>
      </c>
      <c r="H129" s="185">
        <f>SUM(C129:G129)</f>
        <v>883</v>
      </c>
    </row>
    <row r="130" spans="1:8" x14ac:dyDescent="0.2">
      <c r="A130" s="187">
        <v>44383</v>
      </c>
      <c r="B130" s="79" t="s">
        <v>70</v>
      </c>
      <c r="C130" s="186">
        <v>11</v>
      </c>
      <c r="D130" s="186">
        <v>51</v>
      </c>
      <c r="E130" s="186">
        <v>151</v>
      </c>
      <c r="F130" s="186">
        <v>7</v>
      </c>
      <c r="G130" s="186">
        <v>87</v>
      </c>
      <c r="H130" s="185">
        <f>SUM(C130:G130)</f>
        <v>307</v>
      </c>
    </row>
    <row r="131" spans="1:8" x14ac:dyDescent="0.2">
      <c r="A131" s="187">
        <v>44384</v>
      </c>
      <c r="B131" s="79" t="s">
        <v>71</v>
      </c>
      <c r="C131" s="186">
        <v>221</v>
      </c>
      <c r="D131" s="186">
        <v>0</v>
      </c>
      <c r="E131" s="186">
        <v>0</v>
      </c>
      <c r="F131" s="186">
        <v>0</v>
      </c>
      <c r="G131" s="186">
        <v>0</v>
      </c>
      <c r="H131" s="185">
        <f>SUM(C131:G131)</f>
        <v>221</v>
      </c>
    </row>
    <row r="132" spans="1:8" x14ac:dyDescent="0.2">
      <c r="A132" s="187">
        <v>44385</v>
      </c>
      <c r="B132" s="79" t="s">
        <v>88</v>
      </c>
      <c r="C132" s="186">
        <v>73</v>
      </c>
      <c r="D132" s="186">
        <v>235</v>
      </c>
      <c r="E132" s="186">
        <v>515</v>
      </c>
      <c r="F132" s="186">
        <v>16</v>
      </c>
      <c r="G132" s="186">
        <v>6</v>
      </c>
      <c r="H132" s="185">
        <f>SUM(C132:G132)</f>
        <v>845</v>
      </c>
    </row>
    <row r="133" spans="1:8" x14ac:dyDescent="0.2">
      <c r="A133" s="187">
        <v>44386</v>
      </c>
      <c r="B133" s="79" t="s">
        <v>89</v>
      </c>
      <c r="C133" s="186">
        <v>51</v>
      </c>
      <c r="D133" s="186">
        <v>116</v>
      </c>
      <c r="E133" s="186">
        <v>86</v>
      </c>
      <c r="F133" s="186">
        <v>3</v>
      </c>
      <c r="G133" s="186">
        <v>2</v>
      </c>
      <c r="H133" s="185">
        <f>SUM(C133:G133)</f>
        <v>258</v>
      </c>
    </row>
    <row r="134" spans="1:8" x14ac:dyDescent="0.2">
      <c r="A134" s="187">
        <v>44387</v>
      </c>
      <c r="B134" s="79" t="s">
        <v>14</v>
      </c>
      <c r="C134" s="186">
        <v>91</v>
      </c>
      <c r="D134" s="186">
        <v>176</v>
      </c>
      <c r="E134" s="186">
        <v>216</v>
      </c>
      <c r="F134" s="186">
        <v>5</v>
      </c>
      <c r="G134" s="186">
        <v>7</v>
      </c>
      <c r="H134" s="185">
        <f>SUM(C134:G134)</f>
        <v>495</v>
      </c>
    </row>
    <row r="135" spans="1:8" x14ac:dyDescent="0.2">
      <c r="A135" s="187">
        <v>44388</v>
      </c>
      <c r="B135" s="79" t="s">
        <v>94</v>
      </c>
      <c r="C135" s="186">
        <v>0</v>
      </c>
      <c r="D135" s="186">
        <v>0</v>
      </c>
      <c r="E135" s="186">
        <v>182</v>
      </c>
      <c r="F135" s="186">
        <v>0</v>
      </c>
      <c r="G135" s="186">
        <v>0</v>
      </c>
      <c r="H135" s="185">
        <f>SUM(C135:G135)</f>
        <v>182</v>
      </c>
    </row>
    <row r="136" spans="1:8" x14ac:dyDescent="0.2">
      <c r="A136" s="187">
        <v>44389</v>
      </c>
      <c r="B136" s="79" t="s">
        <v>90</v>
      </c>
      <c r="C136" s="186">
        <v>0</v>
      </c>
      <c r="D136" s="186">
        <v>0</v>
      </c>
      <c r="E136" s="186">
        <v>109</v>
      </c>
      <c r="F136" s="186">
        <v>0</v>
      </c>
      <c r="G136" s="186">
        <v>0</v>
      </c>
      <c r="H136" s="185">
        <f>SUM(C136:G136)</f>
        <v>109</v>
      </c>
    </row>
    <row r="137" spans="1:8" x14ac:dyDescent="0.2">
      <c r="A137" s="187">
        <v>44390</v>
      </c>
      <c r="B137" s="79" t="s">
        <v>91</v>
      </c>
      <c r="C137" s="186">
        <v>0</v>
      </c>
      <c r="D137" s="186">
        <v>0</v>
      </c>
      <c r="E137" s="186">
        <v>6</v>
      </c>
      <c r="F137" s="186">
        <v>0</v>
      </c>
      <c r="G137" s="186">
        <v>0</v>
      </c>
      <c r="H137" s="185">
        <f>SUM(C137:G137)</f>
        <v>6</v>
      </c>
    </row>
    <row r="138" spans="1:8" x14ac:dyDescent="0.2">
      <c r="A138" s="187">
        <v>44391</v>
      </c>
      <c r="B138" s="79" t="s">
        <v>92</v>
      </c>
      <c r="C138" s="186">
        <v>0</v>
      </c>
      <c r="D138" s="186">
        <v>0</v>
      </c>
      <c r="E138" s="186">
        <v>1</v>
      </c>
      <c r="F138" s="186">
        <v>0</v>
      </c>
      <c r="G138" s="186">
        <v>0</v>
      </c>
      <c r="H138" s="185">
        <f>SUM(C138:G138)</f>
        <v>1</v>
      </c>
    </row>
    <row r="139" spans="1:8" x14ac:dyDescent="0.2">
      <c r="A139" s="187">
        <v>44392</v>
      </c>
      <c r="B139" s="79" t="s">
        <v>95</v>
      </c>
      <c r="C139" s="186">
        <v>0</v>
      </c>
      <c r="D139" s="186">
        <v>0</v>
      </c>
      <c r="E139" s="186">
        <v>0</v>
      </c>
      <c r="F139" s="186">
        <v>0</v>
      </c>
      <c r="G139" s="186">
        <v>0</v>
      </c>
      <c r="H139" s="185">
        <f>SUM(C139:G139)</f>
        <v>0</v>
      </c>
    </row>
    <row r="140" spans="1:8" x14ac:dyDescent="0.2">
      <c r="A140" s="187">
        <v>44393</v>
      </c>
      <c r="B140" s="79" t="s">
        <v>93</v>
      </c>
      <c r="C140" s="186">
        <v>0</v>
      </c>
      <c r="D140" s="186">
        <v>0</v>
      </c>
      <c r="E140" s="186">
        <v>10</v>
      </c>
      <c r="F140" s="186">
        <v>0</v>
      </c>
      <c r="G140" s="186">
        <v>0</v>
      </c>
      <c r="H140" s="185">
        <f>SUM(C140:G140)</f>
        <v>10</v>
      </c>
    </row>
    <row r="141" spans="1:8" x14ac:dyDescent="0.2">
      <c r="A141" s="187">
        <v>44394</v>
      </c>
      <c r="B141" s="79" t="s">
        <v>72</v>
      </c>
      <c r="C141" s="186">
        <v>113</v>
      </c>
      <c r="D141" s="186">
        <v>1034</v>
      </c>
      <c r="E141" s="186"/>
      <c r="F141" s="186">
        <v>8</v>
      </c>
      <c r="G141" s="186">
        <v>13</v>
      </c>
      <c r="H141" s="185">
        <f>SUM(C141:G141)</f>
        <v>1168</v>
      </c>
    </row>
    <row r="142" spans="1:8" s="139" customFormat="1" x14ac:dyDescent="0.2">
      <c r="A142" s="183">
        <v>44395</v>
      </c>
      <c r="B142" s="82" t="s">
        <v>73</v>
      </c>
      <c r="C142" s="184">
        <f>SUM(C125:C141)</f>
        <v>1090</v>
      </c>
      <c r="D142" s="184">
        <f>SUM(D125:D141)</f>
        <v>2531</v>
      </c>
      <c r="E142" s="184">
        <f>SUM(E125:E141)</f>
        <v>3014</v>
      </c>
      <c r="F142" s="184">
        <f>SUM(F125:F141)</f>
        <v>211</v>
      </c>
      <c r="G142" s="184">
        <f>SUM(G125:G141)</f>
        <v>407</v>
      </c>
      <c r="H142" s="184">
        <f>SUM(C142:G142)</f>
        <v>7253</v>
      </c>
    </row>
    <row r="143" spans="1:8" x14ac:dyDescent="0.2">
      <c r="A143" s="187">
        <v>44409</v>
      </c>
      <c r="B143" s="79" t="s">
        <v>87</v>
      </c>
      <c r="C143" s="185">
        <v>279</v>
      </c>
      <c r="D143" s="185">
        <v>125</v>
      </c>
      <c r="E143" s="185">
        <v>264</v>
      </c>
      <c r="F143" s="185">
        <v>11</v>
      </c>
      <c r="G143" s="185">
        <v>15</v>
      </c>
      <c r="H143" s="185">
        <f>SUM(C143:G143)</f>
        <v>694</v>
      </c>
    </row>
    <row r="144" spans="1:8" x14ac:dyDescent="0.2">
      <c r="A144" s="187">
        <v>44410</v>
      </c>
      <c r="B144" s="79" t="s">
        <v>68</v>
      </c>
      <c r="C144" s="186">
        <v>183</v>
      </c>
      <c r="D144" s="186">
        <v>61</v>
      </c>
      <c r="E144" s="186">
        <v>195</v>
      </c>
      <c r="F144" s="186">
        <v>29</v>
      </c>
      <c r="G144" s="186">
        <v>102</v>
      </c>
      <c r="H144" s="185">
        <f>SUM(C144:G144)</f>
        <v>570</v>
      </c>
    </row>
    <row r="145" spans="1:8" x14ac:dyDescent="0.2">
      <c r="A145" s="187">
        <v>44411</v>
      </c>
      <c r="B145" s="79" t="s">
        <v>67</v>
      </c>
      <c r="C145" s="186">
        <v>13</v>
      </c>
      <c r="D145" s="186">
        <v>9</v>
      </c>
      <c r="E145" s="186">
        <v>22</v>
      </c>
      <c r="F145" s="186">
        <v>2</v>
      </c>
      <c r="G145" s="186">
        <v>0</v>
      </c>
      <c r="H145" s="185">
        <f>SUM(C145:G145)</f>
        <v>46</v>
      </c>
    </row>
    <row r="146" spans="1:8" x14ac:dyDescent="0.2">
      <c r="A146" s="187">
        <v>44412</v>
      </c>
      <c r="B146" s="79" t="s">
        <v>86</v>
      </c>
      <c r="C146" s="186">
        <v>14</v>
      </c>
      <c r="D146" s="186">
        <v>1</v>
      </c>
      <c r="E146" s="186">
        <v>10</v>
      </c>
      <c r="F146" s="186">
        <v>0</v>
      </c>
      <c r="G146" s="186">
        <v>0</v>
      </c>
      <c r="H146" s="185">
        <f>SUM(C146:G146)</f>
        <v>25</v>
      </c>
    </row>
    <row r="147" spans="1:8" x14ac:dyDescent="0.2">
      <c r="A147" s="187">
        <v>44413</v>
      </c>
      <c r="B147" s="79" t="s">
        <v>69</v>
      </c>
      <c r="C147" s="186">
        <v>41</v>
      </c>
      <c r="D147" s="186">
        <v>92</v>
      </c>
      <c r="E147" s="186">
        <v>111</v>
      </c>
      <c r="F147" s="186">
        <v>19</v>
      </c>
      <c r="G147" s="186">
        <v>27</v>
      </c>
      <c r="H147" s="185">
        <f>SUM(C147:G147)</f>
        <v>290</v>
      </c>
    </row>
    <row r="148" spans="1:8" x14ac:dyDescent="0.2">
      <c r="A148" s="187">
        <v>44414</v>
      </c>
      <c r="B148" s="79" t="s">
        <v>70</v>
      </c>
      <c r="C148" s="186">
        <v>15</v>
      </c>
      <c r="D148" s="186">
        <v>48</v>
      </c>
      <c r="E148" s="186">
        <v>38</v>
      </c>
      <c r="F148" s="186">
        <v>2</v>
      </c>
      <c r="G148" s="186">
        <v>80</v>
      </c>
      <c r="H148" s="185">
        <f>SUM(C148:G148)</f>
        <v>183</v>
      </c>
    </row>
    <row r="149" spans="1:8" x14ac:dyDescent="0.2">
      <c r="A149" s="187">
        <v>44415</v>
      </c>
      <c r="B149" s="79" t="s">
        <v>71</v>
      </c>
      <c r="C149" s="186">
        <v>247</v>
      </c>
      <c r="D149" s="186">
        <v>0</v>
      </c>
      <c r="E149" s="186">
        <v>0</v>
      </c>
      <c r="F149" s="186">
        <v>0</v>
      </c>
      <c r="G149" s="186">
        <v>0</v>
      </c>
      <c r="H149" s="185">
        <f>SUM(C149:G149)</f>
        <v>247</v>
      </c>
    </row>
    <row r="150" spans="1:8" x14ac:dyDescent="0.2">
      <c r="A150" s="187">
        <v>44416</v>
      </c>
      <c r="B150" s="79" t="s">
        <v>88</v>
      </c>
      <c r="C150" s="186">
        <v>52</v>
      </c>
      <c r="D150" s="186">
        <v>111</v>
      </c>
      <c r="E150" s="186">
        <v>162</v>
      </c>
      <c r="F150" s="186">
        <v>2</v>
      </c>
      <c r="G150" s="186">
        <v>12</v>
      </c>
      <c r="H150" s="185">
        <f>SUM(C150:G150)</f>
        <v>339</v>
      </c>
    </row>
    <row r="151" spans="1:8" x14ac:dyDescent="0.2">
      <c r="A151" s="187">
        <v>44417</v>
      </c>
      <c r="B151" s="79" t="s">
        <v>89</v>
      </c>
      <c r="C151" s="186">
        <v>64</v>
      </c>
      <c r="D151" s="186">
        <v>28</v>
      </c>
      <c r="E151" s="186">
        <v>27</v>
      </c>
      <c r="F151" s="186">
        <v>1</v>
      </c>
      <c r="G151" s="186">
        <v>0</v>
      </c>
      <c r="H151" s="185">
        <f>SUM(C151:G151)</f>
        <v>120</v>
      </c>
    </row>
    <row r="152" spans="1:8" x14ac:dyDescent="0.2">
      <c r="A152" s="187">
        <v>44418</v>
      </c>
      <c r="B152" s="79" t="s">
        <v>14</v>
      </c>
      <c r="C152" s="186">
        <v>100</v>
      </c>
      <c r="D152" s="186">
        <v>56</v>
      </c>
      <c r="E152" s="186">
        <v>68</v>
      </c>
      <c r="F152" s="186">
        <v>1</v>
      </c>
      <c r="G152" s="186">
        <v>1</v>
      </c>
      <c r="H152" s="185">
        <f>SUM(C152:G152)</f>
        <v>226</v>
      </c>
    </row>
    <row r="153" spans="1:8" x14ac:dyDescent="0.2">
      <c r="A153" s="187">
        <v>44419</v>
      </c>
      <c r="B153" s="79" t="s">
        <v>94</v>
      </c>
      <c r="C153" s="186">
        <v>0</v>
      </c>
      <c r="D153" s="186">
        <v>0</v>
      </c>
      <c r="E153" s="186">
        <v>62</v>
      </c>
      <c r="F153" s="186">
        <v>0</v>
      </c>
      <c r="G153" s="186">
        <v>0</v>
      </c>
      <c r="H153" s="185">
        <f>SUM(C153:G153)</f>
        <v>62</v>
      </c>
    </row>
    <row r="154" spans="1:8" x14ac:dyDescent="0.2">
      <c r="A154" s="187">
        <v>44420</v>
      </c>
      <c r="B154" s="79" t="s">
        <v>90</v>
      </c>
      <c r="C154" s="186">
        <v>0</v>
      </c>
      <c r="D154" s="186">
        <v>0</v>
      </c>
      <c r="E154" s="186">
        <v>12</v>
      </c>
      <c r="F154" s="186">
        <v>0</v>
      </c>
      <c r="G154" s="186">
        <v>0</v>
      </c>
      <c r="H154" s="185">
        <f>SUM(C154:G154)</f>
        <v>12</v>
      </c>
    </row>
    <row r="155" spans="1:8" x14ac:dyDescent="0.2">
      <c r="A155" s="187">
        <v>44421</v>
      </c>
      <c r="B155" s="79" t="s">
        <v>91</v>
      </c>
      <c r="C155" s="186">
        <v>0</v>
      </c>
      <c r="D155" s="186">
        <v>0</v>
      </c>
      <c r="E155" s="186">
        <v>2</v>
      </c>
      <c r="F155" s="186">
        <v>0</v>
      </c>
      <c r="G155" s="186">
        <v>0</v>
      </c>
      <c r="H155" s="185">
        <f>SUM(C155:G155)</f>
        <v>2</v>
      </c>
    </row>
    <row r="156" spans="1:8" x14ac:dyDescent="0.2">
      <c r="A156" s="187">
        <v>44422</v>
      </c>
      <c r="B156" s="79" t="s">
        <v>92</v>
      </c>
      <c r="C156" s="186">
        <v>0</v>
      </c>
      <c r="D156" s="186">
        <v>0</v>
      </c>
      <c r="E156" s="186">
        <v>0</v>
      </c>
      <c r="F156" s="186">
        <v>0</v>
      </c>
      <c r="G156" s="186">
        <v>0</v>
      </c>
      <c r="H156" s="185">
        <f>SUM(C156:G156)</f>
        <v>0</v>
      </c>
    </row>
    <row r="157" spans="1:8" x14ac:dyDescent="0.2">
      <c r="A157" s="187">
        <v>44423</v>
      </c>
      <c r="B157" s="79" t="s">
        <v>95</v>
      </c>
      <c r="C157" s="186">
        <v>0</v>
      </c>
      <c r="D157" s="186">
        <v>0</v>
      </c>
      <c r="E157" s="186">
        <v>0</v>
      </c>
      <c r="F157" s="186">
        <v>0</v>
      </c>
      <c r="G157" s="186">
        <v>0</v>
      </c>
      <c r="H157" s="185">
        <f>SUM(C157:G157)</f>
        <v>0</v>
      </c>
    </row>
    <row r="158" spans="1:8" x14ac:dyDescent="0.2">
      <c r="A158" s="187">
        <v>44424</v>
      </c>
      <c r="B158" s="79" t="s">
        <v>93</v>
      </c>
      <c r="C158" s="186">
        <v>0</v>
      </c>
      <c r="D158" s="186">
        <v>0</v>
      </c>
      <c r="E158" s="186">
        <v>2</v>
      </c>
      <c r="F158" s="186">
        <v>0</v>
      </c>
      <c r="G158" s="186">
        <v>0</v>
      </c>
      <c r="H158" s="185">
        <f>SUM(C158:G158)</f>
        <v>2</v>
      </c>
    </row>
    <row r="159" spans="1:8" x14ac:dyDescent="0.2">
      <c r="A159" s="187">
        <v>44425</v>
      </c>
      <c r="B159" s="79" t="s">
        <v>72</v>
      </c>
      <c r="C159" s="186">
        <v>3</v>
      </c>
      <c r="D159" s="186">
        <v>1639</v>
      </c>
      <c r="E159" s="186">
        <v>1741</v>
      </c>
      <c r="F159" s="186">
        <v>102</v>
      </c>
      <c r="G159" s="186">
        <v>130</v>
      </c>
      <c r="H159" s="185">
        <f>SUM(C159:G159)</f>
        <v>3615</v>
      </c>
    </row>
    <row r="160" spans="1:8" s="139" customFormat="1" x14ac:dyDescent="0.2">
      <c r="A160" s="183">
        <v>44426</v>
      </c>
      <c r="B160" s="82" t="s">
        <v>73</v>
      </c>
      <c r="C160" s="184">
        <f>SUM(C143:C159)</f>
        <v>1011</v>
      </c>
      <c r="D160" s="184">
        <f>SUM(D143:D159)</f>
        <v>2170</v>
      </c>
      <c r="E160" s="184">
        <f>SUM(E143:E159)</f>
        <v>2716</v>
      </c>
      <c r="F160" s="184">
        <f>SUM(F143:F159)</f>
        <v>169</v>
      </c>
      <c r="G160" s="184">
        <f>SUM(G143:G159)</f>
        <v>367</v>
      </c>
      <c r="H160" s="84">
        <f>SUM(C160:G160)</f>
        <v>6433</v>
      </c>
    </row>
    <row r="161" spans="1:8" x14ac:dyDescent="0.2">
      <c r="A161" s="187">
        <v>44440</v>
      </c>
      <c r="B161" s="79" t="s">
        <v>87</v>
      </c>
      <c r="C161" s="185">
        <v>269</v>
      </c>
      <c r="D161" s="185">
        <v>408</v>
      </c>
      <c r="E161" s="185">
        <v>584</v>
      </c>
      <c r="F161" s="185">
        <v>20</v>
      </c>
      <c r="G161" s="185">
        <v>17</v>
      </c>
      <c r="H161" s="185">
        <f>SUM(C161:G161)</f>
        <v>1298</v>
      </c>
    </row>
    <row r="162" spans="1:8" x14ac:dyDescent="0.2">
      <c r="A162" s="187">
        <v>44441</v>
      </c>
      <c r="B162" s="79" t="s">
        <v>68</v>
      </c>
      <c r="C162" s="186">
        <v>159</v>
      </c>
      <c r="D162" s="186">
        <v>104</v>
      </c>
      <c r="E162" s="186">
        <v>594</v>
      </c>
      <c r="F162" s="186">
        <v>48</v>
      </c>
      <c r="G162" s="186">
        <v>100</v>
      </c>
      <c r="H162" s="185">
        <f>SUM(C162:G162)</f>
        <v>1005</v>
      </c>
    </row>
    <row r="163" spans="1:8" x14ac:dyDescent="0.2">
      <c r="A163" s="187">
        <v>44442</v>
      </c>
      <c r="B163" s="79" t="s">
        <v>67</v>
      </c>
      <c r="C163" s="186">
        <v>7</v>
      </c>
      <c r="D163" s="186">
        <v>16</v>
      </c>
      <c r="E163" s="186">
        <v>39</v>
      </c>
      <c r="F163" s="186">
        <v>0</v>
      </c>
      <c r="G163" s="186">
        <v>0</v>
      </c>
      <c r="H163" s="185">
        <f>SUM(C163:G163)</f>
        <v>62</v>
      </c>
    </row>
    <row r="164" spans="1:8" x14ac:dyDescent="0.2">
      <c r="A164" s="187">
        <v>44443</v>
      </c>
      <c r="B164" s="79" t="s">
        <v>86</v>
      </c>
      <c r="C164" s="186">
        <v>7</v>
      </c>
      <c r="D164" s="186">
        <v>2</v>
      </c>
      <c r="E164" s="186">
        <v>19</v>
      </c>
      <c r="F164" s="186">
        <v>0</v>
      </c>
      <c r="G164" s="186">
        <v>0</v>
      </c>
      <c r="H164" s="185">
        <f>SUM(C164:G164)</f>
        <v>28</v>
      </c>
    </row>
    <row r="165" spans="1:8" x14ac:dyDescent="0.2">
      <c r="A165" s="187">
        <v>44444</v>
      </c>
      <c r="B165" s="79" t="s">
        <v>69</v>
      </c>
      <c r="C165" s="186">
        <v>38</v>
      </c>
      <c r="D165" s="186">
        <v>323</v>
      </c>
      <c r="E165" s="186">
        <v>82</v>
      </c>
      <c r="F165" s="186">
        <v>22</v>
      </c>
      <c r="G165" s="186">
        <v>38</v>
      </c>
      <c r="H165" s="185">
        <f>SUM(C165:G165)</f>
        <v>503</v>
      </c>
    </row>
    <row r="166" spans="1:8" x14ac:dyDescent="0.2">
      <c r="A166" s="187">
        <v>44445</v>
      </c>
      <c r="B166" s="79" t="s">
        <v>70</v>
      </c>
      <c r="C166" s="186">
        <v>7</v>
      </c>
      <c r="D166" s="186">
        <v>70</v>
      </c>
      <c r="E166" s="186">
        <v>79</v>
      </c>
      <c r="F166" s="186">
        <v>4</v>
      </c>
      <c r="G166" s="186">
        <v>4</v>
      </c>
      <c r="H166" s="185">
        <f>SUM(C166:G166)</f>
        <v>164</v>
      </c>
    </row>
    <row r="167" spans="1:8" x14ac:dyDescent="0.2">
      <c r="A167" s="187">
        <v>44446</v>
      </c>
      <c r="B167" s="79" t="s">
        <v>71</v>
      </c>
      <c r="C167" s="186">
        <v>224</v>
      </c>
      <c r="D167" s="186">
        <v>0</v>
      </c>
      <c r="E167" s="186">
        <v>0</v>
      </c>
      <c r="F167" s="186">
        <v>0</v>
      </c>
      <c r="G167" s="186">
        <v>0</v>
      </c>
      <c r="H167" s="185">
        <f>SUM(C167:G167)</f>
        <v>224</v>
      </c>
    </row>
    <row r="168" spans="1:8" x14ac:dyDescent="0.2">
      <c r="A168" s="187">
        <v>44447</v>
      </c>
      <c r="B168" s="79" t="s">
        <v>88</v>
      </c>
      <c r="C168" s="186">
        <v>49</v>
      </c>
      <c r="D168" s="186">
        <v>167</v>
      </c>
      <c r="E168" s="186">
        <v>285</v>
      </c>
      <c r="F168" s="186">
        <v>22</v>
      </c>
      <c r="G168" s="186">
        <v>1</v>
      </c>
      <c r="H168" s="185">
        <f>SUM(C168:G168)</f>
        <v>524</v>
      </c>
    </row>
    <row r="169" spans="1:8" x14ac:dyDescent="0.2">
      <c r="A169" s="187">
        <v>44448</v>
      </c>
      <c r="B169" s="79" t="s">
        <v>89</v>
      </c>
      <c r="C169" s="186">
        <v>69</v>
      </c>
      <c r="D169" s="186">
        <v>95</v>
      </c>
      <c r="E169" s="186">
        <v>76</v>
      </c>
      <c r="F169" s="186">
        <v>3</v>
      </c>
      <c r="G169" s="186">
        <v>1</v>
      </c>
      <c r="H169" s="185">
        <f>SUM(C169:G169)</f>
        <v>244</v>
      </c>
    </row>
    <row r="170" spans="1:8" x14ac:dyDescent="0.2">
      <c r="A170" s="187">
        <v>44449</v>
      </c>
      <c r="B170" s="79" t="s">
        <v>14</v>
      </c>
      <c r="C170" s="186">
        <v>90</v>
      </c>
      <c r="D170" s="186">
        <v>219</v>
      </c>
      <c r="E170" s="186">
        <v>184</v>
      </c>
      <c r="F170" s="186">
        <v>15</v>
      </c>
      <c r="G170" s="186">
        <v>4</v>
      </c>
      <c r="H170" s="185">
        <f>SUM(C170:G170)</f>
        <v>512</v>
      </c>
    </row>
    <row r="171" spans="1:8" x14ac:dyDescent="0.2">
      <c r="A171" s="187">
        <v>44450</v>
      </c>
      <c r="B171" s="79" t="s">
        <v>94</v>
      </c>
      <c r="C171" s="186">
        <v>0</v>
      </c>
      <c r="D171" s="186">
        <v>0</v>
      </c>
      <c r="E171" s="186">
        <v>137</v>
      </c>
      <c r="F171" s="186">
        <v>0</v>
      </c>
      <c r="G171" s="186">
        <v>0</v>
      </c>
      <c r="H171" s="185">
        <f>SUM(C171:G171)</f>
        <v>137</v>
      </c>
    </row>
    <row r="172" spans="1:8" x14ac:dyDescent="0.2">
      <c r="A172" s="187">
        <v>44451</v>
      </c>
      <c r="B172" s="79" t="s">
        <v>90</v>
      </c>
      <c r="C172" s="186">
        <v>0</v>
      </c>
      <c r="D172" s="186">
        <v>0</v>
      </c>
      <c r="E172" s="186">
        <v>37</v>
      </c>
      <c r="F172" s="186">
        <v>0</v>
      </c>
      <c r="G172" s="186">
        <v>0</v>
      </c>
      <c r="H172" s="185">
        <f>SUM(C172:G172)</f>
        <v>37</v>
      </c>
    </row>
    <row r="173" spans="1:8" x14ac:dyDescent="0.2">
      <c r="A173" s="187">
        <v>44452</v>
      </c>
      <c r="B173" s="79" t="s">
        <v>91</v>
      </c>
      <c r="C173" s="186">
        <v>0</v>
      </c>
      <c r="D173" s="186">
        <v>0</v>
      </c>
      <c r="E173" s="186">
        <v>1</v>
      </c>
      <c r="F173" s="186">
        <v>0</v>
      </c>
      <c r="G173" s="186">
        <v>0</v>
      </c>
      <c r="H173" s="185">
        <f>SUM(C173:G173)</f>
        <v>1</v>
      </c>
    </row>
    <row r="174" spans="1:8" x14ac:dyDescent="0.2">
      <c r="A174" s="187">
        <v>44453</v>
      </c>
      <c r="B174" s="79" t="s">
        <v>92</v>
      </c>
      <c r="C174" s="186">
        <v>0</v>
      </c>
      <c r="D174" s="186">
        <v>0</v>
      </c>
      <c r="E174" s="186">
        <v>1</v>
      </c>
      <c r="F174" s="186">
        <v>0</v>
      </c>
      <c r="G174" s="186">
        <v>0</v>
      </c>
      <c r="H174" s="185">
        <f>SUM(C174:G174)</f>
        <v>1</v>
      </c>
    </row>
    <row r="175" spans="1:8" x14ac:dyDescent="0.2">
      <c r="A175" s="187">
        <v>44454</v>
      </c>
      <c r="B175" s="79" t="s">
        <v>95</v>
      </c>
      <c r="C175" s="186">
        <v>0</v>
      </c>
      <c r="D175" s="186">
        <v>5</v>
      </c>
      <c r="E175" s="186">
        <v>34</v>
      </c>
      <c r="F175" s="186">
        <v>0</v>
      </c>
      <c r="G175" s="186">
        <v>0</v>
      </c>
      <c r="H175" s="185">
        <f>SUM(C175:G175)</f>
        <v>39</v>
      </c>
    </row>
    <row r="176" spans="1:8" x14ac:dyDescent="0.2">
      <c r="A176" s="187">
        <v>44455</v>
      </c>
      <c r="B176" s="79" t="s">
        <v>93</v>
      </c>
      <c r="C176" s="186">
        <v>0</v>
      </c>
      <c r="D176" s="186">
        <v>0</v>
      </c>
      <c r="E176" s="186">
        <v>2</v>
      </c>
      <c r="F176" s="186">
        <v>0</v>
      </c>
      <c r="G176" s="186">
        <v>0</v>
      </c>
      <c r="H176" s="185">
        <f>SUM(C176:G176)</f>
        <v>2</v>
      </c>
    </row>
    <row r="177" spans="1:8" x14ac:dyDescent="0.2">
      <c r="A177" s="187">
        <v>44456</v>
      </c>
      <c r="B177" s="79" t="s">
        <v>72</v>
      </c>
      <c r="C177" s="186">
        <v>0</v>
      </c>
      <c r="D177" s="186">
        <v>762</v>
      </c>
      <c r="E177" s="186">
        <v>177</v>
      </c>
      <c r="F177" s="186">
        <v>7</v>
      </c>
      <c r="G177" s="186">
        <v>149</v>
      </c>
      <c r="H177" s="185">
        <f>SUM(C177:G177)</f>
        <v>1095</v>
      </c>
    </row>
    <row r="178" spans="1:8" s="139" customFormat="1" x14ac:dyDescent="0.2">
      <c r="A178" s="183">
        <v>44457</v>
      </c>
      <c r="B178" s="82" t="s">
        <v>73</v>
      </c>
      <c r="C178" s="184">
        <f>SUM(C161:C177)</f>
        <v>919</v>
      </c>
      <c r="D178" s="184">
        <f>SUM(D161:D177)</f>
        <v>2171</v>
      </c>
      <c r="E178" s="184">
        <f>SUM(E161:E177)</f>
        <v>2331</v>
      </c>
      <c r="F178" s="184">
        <f>SUM(F161:F177)</f>
        <v>141</v>
      </c>
      <c r="G178" s="184">
        <f>SUM(G161:G177)</f>
        <v>314</v>
      </c>
      <c r="H178" s="84">
        <f>SUM(C178:G178)</f>
        <v>5876</v>
      </c>
    </row>
    <row r="179" spans="1:8" s="139" customFormat="1" x14ac:dyDescent="0.2">
      <c r="A179" s="175"/>
      <c r="B179" s="93" t="s">
        <v>132</v>
      </c>
      <c r="C179" s="94">
        <f>+C178+C160+C142</f>
        <v>3020</v>
      </c>
      <c r="D179" s="94">
        <f t="shared" ref="D179:H179" si="2">+D178+D160+D142</f>
        <v>6872</v>
      </c>
      <c r="E179" s="94">
        <f t="shared" si="2"/>
        <v>8061</v>
      </c>
      <c r="F179" s="94">
        <f t="shared" si="2"/>
        <v>521</v>
      </c>
      <c r="G179" s="94">
        <f t="shared" si="2"/>
        <v>1088</v>
      </c>
      <c r="H179" s="94">
        <f t="shared" si="2"/>
        <v>19562</v>
      </c>
    </row>
    <row r="180" spans="1:8" s="139" customFormat="1" x14ac:dyDescent="0.2">
      <c r="A180" s="182">
        <v>44470</v>
      </c>
      <c r="B180" s="79" t="s">
        <v>87</v>
      </c>
      <c r="C180" s="80">
        <v>256</v>
      </c>
      <c r="D180" s="80">
        <v>542</v>
      </c>
      <c r="E180" s="80">
        <v>518</v>
      </c>
      <c r="F180" s="80">
        <v>37</v>
      </c>
      <c r="G180" s="80">
        <v>22</v>
      </c>
      <c r="H180" s="80">
        <f>SUM(C180:G180)</f>
        <v>1375</v>
      </c>
    </row>
    <row r="181" spans="1:8" x14ac:dyDescent="0.2">
      <c r="A181" s="182">
        <v>44471</v>
      </c>
      <c r="B181" s="79" t="s">
        <v>68</v>
      </c>
      <c r="C181" s="81">
        <v>106</v>
      </c>
      <c r="D181" s="81">
        <v>120</v>
      </c>
      <c r="E181" s="81">
        <v>705</v>
      </c>
      <c r="F181" s="81">
        <v>666</v>
      </c>
      <c r="G181" s="81">
        <v>115</v>
      </c>
      <c r="H181" s="80">
        <f>SUM(C181:G181)</f>
        <v>1712</v>
      </c>
    </row>
    <row r="182" spans="1:8" x14ac:dyDescent="0.2">
      <c r="A182" s="182">
        <v>44472</v>
      </c>
      <c r="B182" s="79" t="s">
        <v>67</v>
      </c>
      <c r="C182" s="81">
        <v>2</v>
      </c>
      <c r="D182" s="81">
        <v>16</v>
      </c>
      <c r="E182" s="81">
        <v>72</v>
      </c>
      <c r="F182" s="81">
        <v>0</v>
      </c>
      <c r="G182" s="81">
        <v>0</v>
      </c>
      <c r="H182" s="80">
        <f>SUM(C182:G182)</f>
        <v>90</v>
      </c>
    </row>
    <row r="183" spans="1:8" x14ac:dyDescent="0.2">
      <c r="A183" s="182">
        <v>44473</v>
      </c>
      <c r="B183" s="79" t="s">
        <v>86</v>
      </c>
      <c r="C183" s="81">
        <v>4</v>
      </c>
      <c r="D183" s="81">
        <v>6</v>
      </c>
      <c r="E183" s="81">
        <v>25</v>
      </c>
      <c r="F183" s="81">
        <v>0</v>
      </c>
      <c r="G183" s="81">
        <v>1</v>
      </c>
      <c r="H183" s="80">
        <f>SUM(C183:G183)</f>
        <v>36</v>
      </c>
    </row>
    <row r="184" spans="1:8" x14ac:dyDescent="0.2">
      <c r="A184" s="182">
        <v>44474</v>
      </c>
      <c r="B184" s="79" t="s">
        <v>69</v>
      </c>
      <c r="C184" s="81">
        <v>45</v>
      </c>
      <c r="D184" s="81">
        <v>304</v>
      </c>
      <c r="E184" s="81">
        <v>210</v>
      </c>
      <c r="F184" s="81">
        <v>652</v>
      </c>
      <c r="G184" s="81">
        <v>150</v>
      </c>
      <c r="H184" s="80">
        <f>SUM(C184:G184)</f>
        <v>1361</v>
      </c>
    </row>
    <row r="185" spans="1:8" x14ac:dyDescent="0.2">
      <c r="A185" s="182">
        <v>44475</v>
      </c>
      <c r="B185" s="79" t="s">
        <v>70</v>
      </c>
      <c r="C185" s="81">
        <v>3</v>
      </c>
      <c r="D185" s="81">
        <v>33</v>
      </c>
      <c r="E185" s="81">
        <v>52</v>
      </c>
      <c r="F185" s="81">
        <v>2</v>
      </c>
      <c r="G185" s="81">
        <v>3</v>
      </c>
      <c r="H185" s="80">
        <f>SUM(C185:G185)</f>
        <v>93</v>
      </c>
    </row>
    <row r="186" spans="1:8" x14ac:dyDescent="0.2">
      <c r="A186" s="182">
        <v>44476</v>
      </c>
      <c r="B186" s="79" t="s">
        <v>71</v>
      </c>
      <c r="C186" s="81">
        <v>177</v>
      </c>
      <c r="D186" s="81">
        <v>0</v>
      </c>
      <c r="E186" s="81">
        <v>0</v>
      </c>
      <c r="F186" s="81">
        <v>0</v>
      </c>
      <c r="G186" s="81">
        <v>0</v>
      </c>
      <c r="H186" s="80">
        <f>SUM(C186:G186)</f>
        <v>177</v>
      </c>
    </row>
    <row r="187" spans="1:8" x14ac:dyDescent="0.2">
      <c r="A187" s="182">
        <v>44477</v>
      </c>
      <c r="B187" s="79" t="s">
        <v>88</v>
      </c>
      <c r="C187" s="81">
        <v>45</v>
      </c>
      <c r="D187" s="81">
        <v>120</v>
      </c>
      <c r="E187" s="81">
        <v>319</v>
      </c>
      <c r="F187" s="81">
        <v>19</v>
      </c>
      <c r="G187" s="81">
        <v>4</v>
      </c>
      <c r="H187" s="80">
        <f>SUM(C187:G187)</f>
        <v>507</v>
      </c>
    </row>
    <row r="188" spans="1:8" x14ac:dyDescent="0.2">
      <c r="A188" s="182">
        <v>44478</v>
      </c>
      <c r="B188" s="79" t="s">
        <v>89</v>
      </c>
      <c r="C188" s="81">
        <v>50</v>
      </c>
      <c r="D188" s="81">
        <v>158</v>
      </c>
      <c r="E188" s="81">
        <v>76</v>
      </c>
      <c r="F188" s="81">
        <v>47</v>
      </c>
      <c r="G188" s="81">
        <v>0</v>
      </c>
      <c r="H188" s="80">
        <f>SUM(C188:G188)</f>
        <v>331</v>
      </c>
    </row>
    <row r="189" spans="1:8" x14ac:dyDescent="0.2">
      <c r="A189" s="182">
        <v>44479</v>
      </c>
      <c r="B189" s="79" t="s">
        <v>14</v>
      </c>
      <c r="C189" s="81">
        <v>94</v>
      </c>
      <c r="D189" s="81">
        <v>252</v>
      </c>
      <c r="E189" s="81">
        <v>173</v>
      </c>
      <c r="F189" s="81">
        <v>50</v>
      </c>
      <c r="G189" s="81">
        <v>1</v>
      </c>
      <c r="H189" s="80">
        <f>SUM(C189:G189)</f>
        <v>570</v>
      </c>
    </row>
    <row r="190" spans="1:8" x14ac:dyDescent="0.2">
      <c r="A190" s="182">
        <v>44480</v>
      </c>
      <c r="B190" s="79" t="s">
        <v>128</v>
      </c>
      <c r="C190" s="81">
        <v>5</v>
      </c>
      <c r="D190" s="81">
        <v>166</v>
      </c>
      <c r="E190" s="81">
        <v>121</v>
      </c>
      <c r="F190" s="81">
        <v>588</v>
      </c>
      <c r="G190" s="81">
        <v>215</v>
      </c>
      <c r="H190" s="80">
        <f>SUM(C190:G190)</f>
        <v>1095</v>
      </c>
    </row>
    <row r="191" spans="1:8" x14ac:dyDescent="0.2">
      <c r="A191" s="182">
        <v>44480</v>
      </c>
      <c r="B191" s="79" t="s">
        <v>94</v>
      </c>
      <c r="C191" s="78" t="s">
        <v>129</v>
      </c>
      <c r="D191" s="81">
        <v>0</v>
      </c>
      <c r="E191" s="81">
        <v>105</v>
      </c>
      <c r="F191" s="81">
        <v>0</v>
      </c>
      <c r="G191" s="81">
        <v>0</v>
      </c>
      <c r="H191" s="80">
        <f>SUM(C191:G191)</f>
        <v>105</v>
      </c>
    </row>
    <row r="192" spans="1:8" x14ac:dyDescent="0.2">
      <c r="A192" s="182">
        <v>44481</v>
      </c>
      <c r="B192" s="79" t="s">
        <v>90</v>
      </c>
      <c r="C192" s="78" t="s">
        <v>129</v>
      </c>
      <c r="D192" s="81">
        <v>0</v>
      </c>
      <c r="E192" s="81">
        <v>46</v>
      </c>
      <c r="F192" s="81">
        <v>0</v>
      </c>
      <c r="G192" s="81">
        <v>0</v>
      </c>
      <c r="H192" s="80">
        <f>SUM(C192:G192)</f>
        <v>46</v>
      </c>
    </row>
    <row r="193" spans="1:8" x14ac:dyDescent="0.2">
      <c r="A193" s="182">
        <v>44482</v>
      </c>
      <c r="B193" s="79" t="s">
        <v>91</v>
      </c>
      <c r="C193" s="78" t="s">
        <v>129</v>
      </c>
      <c r="D193" s="81">
        <v>4</v>
      </c>
      <c r="E193" s="81">
        <v>3</v>
      </c>
      <c r="F193" s="81">
        <v>0</v>
      </c>
      <c r="G193" s="81">
        <v>1</v>
      </c>
      <c r="H193" s="80">
        <f>SUM(C193:G193)</f>
        <v>8</v>
      </c>
    </row>
    <row r="194" spans="1:8" x14ac:dyDescent="0.2">
      <c r="A194" s="182">
        <v>44483</v>
      </c>
      <c r="B194" s="79" t="s">
        <v>92</v>
      </c>
      <c r="C194" s="78" t="s">
        <v>129</v>
      </c>
      <c r="D194" s="81">
        <v>0</v>
      </c>
      <c r="E194" s="81">
        <v>0</v>
      </c>
      <c r="F194" s="81">
        <v>0</v>
      </c>
      <c r="G194" s="81">
        <v>8</v>
      </c>
      <c r="H194" s="80">
        <f>SUM(C194:G194)</f>
        <v>8</v>
      </c>
    </row>
    <row r="195" spans="1:8" x14ac:dyDescent="0.2">
      <c r="A195" s="182">
        <v>44484</v>
      </c>
      <c r="B195" s="79" t="s">
        <v>95</v>
      </c>
      <c r="C195" s="78" t="s">
        <v>129</v>
      </c>
      <c r="D195" s="81">
        <v>0</v>
      </c>
      <c r="E195" s="81">
        <v>2</v>
      </c>
      <c r="F195" s="81">
        <v>0</v>
      </c>
      <c r="G195" s="81">
        <v>0</v>
      </c>
      <c r="H195" s="80">
        <f>SUM(C195:G195)</f>
        <v>2</v>
      </c>
    </row>
    <row r="196" spans="1:8" x14ac:dyDescent="0.2">
      <c r="A196" s="182">
        <v>44485</v>
      </c>
      <c r="B196" s="79" t="s">
        <v>93</v>
      </c>
      <c r="C196" s="78" t="s">
        <v>129</v>
      </c>
      <c r="D196" s="81">
        <v>0</v>
      </c>
      <c r="E196" s="81">
        <v>3</v>
      </c>
      <c r="F196" s="81">
        <v>0</v>
      </c>
      <c r="G196" s="81">
        <v>0</v>
      </c>
      <c r="H196" s="80">
        <f>SUM(C196:G196)</f>
        <v>3</v>
      </c>
    </row>
    <row r="197" spans="1:8" x14ac:dyDescent="0.2">
      <c r="A197" s="182">
        <v>44486</v>
      </c>
      <c r="B197" s="79" t="s">
        <v>72</v>
      </c>
      <c r="C197" s="81">
        <v>8</v>
      </c>
      <c r="D197" s="81">
        <v>663</v>
      </c>
      <c r="E197" s="81">
        <v>40</v>
      </c>
      <c r="F197" s="81">
        <v>83</v>
      </c>
      <c r="G197" s="81">
        <v>588</v>
      </c>
      <c r="H197" s="80">
        <f>SUM(C197:G197)</f>
        <v>1382</v>
      </c>
    </row>
    <row r="198" spans="1:8" s="139" customFormat="1" x14ac:dyDescent="0.2">
      <c r="A198" s="183">
        <v>44487</v>
      </c>
      <c r="B198" s="82" t="s">
        <v>73</v>
      </c>
      <c r="C198" s="83">
        <f>SUM(C180:C197)</f>
        <v>795</v>
      </c>
      <c r="D198" s="83">
        <f>SUM(D180:D197)</f>
        <v>2384</v>
      </c>
      <c r="E198" s="83">
        <f>SUM(E180:E197)</f>
        <v>2470</v>
      </c>
      <c r="F198" s="83">
        <f>SUM(F180:F197)</f>
        <v>2144</v>
      </c>
      <c r="G198" s="83">
        <f>SUM(G180:G197)</f>
        <v>1108</v>
      </c>
      <c r="H198" s="84">
        <f>C198+D198+E198+F198+G198</f>
        <v>8901</v>
      </c>
    </row>
    <row r="199" spans="1:8" x14ac:dyDescent="0.2">
      <c r="A199" s="182">
        <v>44501</v>
      </c>
      <c r="B199" s="79" t="s">
        <v>87</v>
      </c>
      <c r="C199" s="80">
        <v>258</v>
      </c>
      <c r="D199" s="80">
        <v>740</v>
      </c>
      <c r="E199" s="80">
        <v>607</v>
      </c>
      <c r="F199" s="80">
        <v>45</v>
      </c>
      <c r="G199" s="80">
        <v>15</v>
      </c>
      <c r="H199" s="80">
        <f>SUM(C199:G199)</f>
        <v>1665</v>
      </c>
    </row>
    <row r="200" spans="1:8" x14ac:dyDescent="0.2">
      <c r="A200" s="182">
        <v>44502</v>
      </c>
      <c r="B200" s="79" t="s">
        <v>68</v>
      </c>
      <c r="C200" s="81">
        <v>94</v>
      </c>
      <c r="D200" s="81">
        <v>115</v>
      </c>
      <c r="E200" s="81">
        <v>642</v>
      </c>
      <c r="F200" s="81">
        <v>134</v>
      </c>
      <c r="G200" s="81">
        <v>76</v>
      </c>
      <c r="H200" s="80">
        <f>SUM(C200:G200)</f>
        <v>1061</v>
      </c>
    </row>
    <row r="201" spans="1:8" x14ac:dyDescent="0.2">
      <c r="A201" s="182">
        <v>44503</v>
      </c>
      <c r="B201" s="79" t="s">
        <v>67</v>
      </c>
      <c r="C201" s="81">
        <v>3</v>
      </c>
      <c r="D201" s="81">
        <v>27</v>
      </c>
      <c r="E201" s="81">
        <v>37</v>
      </c>
      <c r="F201" s="81">
        <v>1</v>
      </c>
      <c r="G201" s="81">
        <v>2</v>
      </c>
      <c r="H201" s="80">
        <f>SUM(C201:G201)</f>
        <v>70</v>
      </c>
    </row>
    <row r="202" spans="1:8" x14ac:dyDescent="0.2">
      <c r="A202" s="182">
        <v>44504</v>
      </c>
      <c r="B202" s="79" t="s">
        <v>86</v>
      </c>
      <c r="C202" s="81">
        <v>9</v>
      </c>
      <c r="D202" s="81">
        <v>39</v>
      </c>
      <c r="E202" s="81">
        <v>20</v>
      </c>
      <c r="F202" s="81">
        <v>0</v>
      </c>
      <c r="G202" s="81">
        <v>1</v>
      </c>
      <c r="H202" s="80">
        <f>SUM(C202:G202)</f>
        <v>69</v>
      </c>
    </row>
    <row r="203" spans="1:8" x14ac:dyDescent="0.2">
      <c r="A203" s="182">
        <v>44505</v>
      </c>
      <c r="B203" s="79" t="s">
        <v>69</v>
      </c>
      <c r="C203" s="81">
        <v>25</v>
      </c>
      <c r="D203" s="81">
        <v>198</v>
      </c>
      <c r="E203" s="81">
        <v>122</v>
      </c>
      <c r="F203" s="81">
        <v>135</v>
      </c>
      <c r="G203" s="81">
        <v>35</v>
      </c>
      <c r="H203" s="80">
        <f>SUM(C203:G203)</f>
        <v>515</v>
      </c>
    </row>
    <row r="204" spans="1:8" x14ac:dyDescent="0.2">
      <c r="A204" s="182">
        <v>44506</v>
      </c>
      <c r="B204" s="79" t="s">
        <v>70</v>
      </c>
      <c r="C204" s="81">
        <v>2</v>
      </c>
      <c r="D204" s="81">
        <v>22</v>
      </c>
      <c r="E204" s="81">
        <v>38</v>
      </c>
      <c r="F204" s="81">
        <v>4</v>
      </c>
      <c r="G204" s="81">
        <v>2</v>
      </c>
      <c r="H204" s="80">
        <f>SUM(C204:G204)</f>
        <v>68</v>
      </c>
    </row>
    <row r="205" spans="1:8" x14ac:dyDescent="0.2">
      <c r="A205" s="182">
        <v>44507</v>
      </c>
      <c r="B205" s="79" t="s">
        <v>71</v>
      </c>
      <c r="C205" s="81">
        <v>168</v>
      </c>
      <c r="D205" s="81">
        <v>0</v>
      </c>
      <c r="E205" s="81">
        <v>0</v>
      </c>
      <c r="F205" s="81">
        <v>0</v>
      </c>
      <c r="G205" s="81">
        <v>0</v>
      </c>
      <c r="H205" s="80">
        <f>SUM(C205:G205)</f>
        <v>168</v>
      </c>
    </row>
    <row r="206" spans="1:8" x14ac:dyDescent="0.2">
      <c r="A206" s="182">
        <v>44508</v>
      </c>
      <c r="B206" s="79" t="s">
        <v>88</v>
      </c>
      <c r="C206" s="81">
        <v>44</v>
      </c>
      <c r="D206" s="81">
        <v>70</v>
      </c>
      <c r="E206" s="81">
        <v>307</v>
      </c>
      <c r="F206" s="81">
        <v>24</v>
      </c>
      <c r="G206" s="81">
        <v>0</v>
      </c>
      <c r="H206" s="80">
        <f>SUM(C206:G206)</f>
        <v>445</v>
      </c>
    </row>
    <row r="207" spans="1:8" x14ac:dyDescent="0.2">
      <c r="A207" s="182">
        <v>44509</v>
      </c>
      <c r="B207" s="79" t="s">
        <v>89</v>
      </c>
      <c r="C207" s="81">
        <v>25</v>
      </c>
      <c r="D207" s="81">
        <v>190</v>
      </c>
      <c r="E207" s="81">
        <v>84</v>
      </c>
      <c r="F207" s="81">
        <v>57</v>
      </c>
      <c r="G207" s="81">
        <v>1</v>
      </c>
      <c r="H207" s="80">
        <f>SUM(C207:G207)</f>
        <v>357</v>
      </c>
    </row>
    <row r="208" spans="1:8" x14ac:dyDescent="0.2">
      <c r="A208" s="182">
        <v>44510</v>
      </c>
      <c r="B208" s="79" t="s">
        <v>14</v>
      </c>
      <c r="C208" s="81">
        <v>67</v>
      </c>
      <c r="D208" s="81">
        <v>240</v>
      </c>
      <c r="E208" s="81">
        <v>219</v>
      </c>
      <c r="F208" s="81">
        <v>16</v>
      </c>
      <c r="G208" s="81">
        <v>1</v>
      </c>
      <c r="H208" s="80">
        <f>SUM(C208:G208)</f>
        <v>543</v>
      </c>
    </row>
    <row r="209" spans="1:8" x14ac:dyDescent="0.2">
      <c r="A209" s="182">
        <v>44511</v>
      </c>
      <c r="B209" s="79" t="s">
        <v>128</v>
      </c>
      <c r="C209" s="81">
        <v>18</v>
      </c>
      <c r="D209" s="81">
        <v>171</v>
      </c>
      <c r="E209" s="81">
        <v>163</v>
      </c>
      <c r="F209" s="81">
        <v>413</v>
      </c>
      <c r="G209" s="81">
        <v>43</v>
      </c>
      <c r="H209" s="80">
        <f>SUM(C209:G209)</f>
        <v>808</v>
      </c>
    </row>
    <row r="210" spans="1:8" x14ac:dyDescent="0.2">
      <c r="A210" s="182">
        <v>44512</v>
      </c>
      <c r="B210" s="79" t="s">
        <v>94</v>
      </c>
      <c r="C210" s="81">
        <v>0</v>
      </c>
      <c r="D210" s="81">
        <v>0</v>
      </c>
      <c r="E210" s="81">
        <v>119</v>
      </c>
      <c r="F210" s="81">
        <v>0</v>
      </c>
      <c r="G210" s="81">
        <v>0</v>
      </c>
      <c r="H210" s="80">
        <f>SUM(C210:G210)</f>
        <v>119</v>
      </c>
    </row>
    <row r="211" spans="1:8" x14ac:dyDescent="0.2">
      <c r="A211" s="182">
        <v>44513</v>
      </c>
      <c r="B211" s="79" t="s">
        <v>90</v>
      </c>
      <c r="C211" s="81">
        <v>0</v>
      </c>
      <c r="D211" s="81">
        <v>0</v>
      </c>
      <c r="E211" s="81">
        <v>71</v>
      </c>
      <c r="F211" s="81">
        <v>0</v>
      </c>
      <c r="G211" s="81">
        <v>0</v>
      </c>
      <c r="H211" s="80">
        <f>SUM(C211:G211)</f>
        <v>71</v>
      </c>
    </row>
    <row r="212" spans="1:8" x14ac:dyDescent="0.2">
      <c r="A212" s="182">
        <v>44514</v>
      </c>
      <c r="B212" s="79" t="s">
        <v>91</v>
      </c>
      <c r="C212" s="81">
        <v>0</v>
      </c>
      <c r="D212" s="81">
        <v>3</v>
      </c>
      <c r="E212" s="81">
        <v>12</v>
      </c>
      <c r="F212" s="81">
        <v>0</v>
      </c>
      <c r="G212" s="81"/>
      <c r="H212" s="80">
        <f>SUM(C212:G212)</f>
        <v>15</v>
      </c>
    </row>
    <row r="213" spans="1:8" x14ac:dyDescent="0.2">
      <c r="A213" s="182">
        <v>44515</v>
      </c>
      <c r="B213" s="79" t="s">
        <v>92</v>
      </c>
      <c r="C213" s="81">
        <v>0</v>
      </c>
      <c r="D213" s="81">
        <v>0</v>
      </c>
      <c r="E213" s="81">
        <v>0</v>
      </c>
      <c r="F213" s="81">
        <v>0</v>
      </c>
      <c r="G213" s="81">
        <v>5</v>
      </c>
      <c r="H213" s="80">
        <f>SUM(C213:G213)</f>
        <v>5</v>
      </c>
    </row>
    <row r="214" spans="1:8" x14ac:dyDescent="0.2">
      <c r="A214" s="182">
        <v>44516</v>
      </c>
      <c r="B214" s="79" t="s">
        <v>95</v>
      </c>
      <c r="C214" s="81">
        <v>0</v>
      </c>
      <c r="D214" s="81">
        <v>0</v>
      </c>
      <c r="E214" s="81">
        <v>0</v>
      </c>
      <c r="F214" s="81">
        <v>0</v>
      </c>
      <c r="G214" s="81"/>
      <c r="H214" s="80">
        <f>SUM(C214:G214)</f>
        <v>0</v>
      </c>
    </row>
    <row r="215" spans="1:8" x14ac:dyDescent="0.2">
      <c r="A215" s="182">
        <v>44517</v>
      </c>
      <c r="B215" s="79" t="s">
        <v>93</v>
      </c>
      <c r="C215" s="81">
        <v>0</v>
      </c>
      <c r="D215" s="81">
        <v>0</v>
      </c>
      <c r="E215" s="81">
        <v>0</v>
      </c>
      <c r="F215" s="81">
        <v>1</v>
      </c>
      <c r="G215" s="81">
        <v>1</v>
      </c>
      <c r="H215" s="80">
        <f>SUM(C215:G215)</f>
        <v>2</v>
      </c>
    </row>
    <row r="216" spans="1:8" x14ac:dyDescent="0.2">
      <c r="A216" s="182">
        <v>44518</v>
      </c>
      <c r="B216" s="79" t="s">
        <v>72</v>
      </c>
      <c r="C216" s="81">
        <v>184</v>
      </c>
      <c r="D216" s="81">
        <v>564</v>
      </c>
      <c r="E216" s="81">
        <v>219</v>
      </c>
      <c r="F216" s="81">
        <v>87</v>
      </c>
      <c r="G216" s="81">
        <v>173</v>
      </c>
      <c r="H216" s="80">
        <f>SUM(C216:G216)</f>
        <v>1227</v>
      </c>
    </row>
    <row r="217" spans="1:8" x14ac:dyDescent="0.2">
      <c r="A217" s="183">
        <v>44519</v>
      </c>
      <c r="B217" s="82" t="s">
        <v>73</v>
      </c>
      <c r="C217" s="83">
        <f>SUM(C199:C216)</f>
        <v>897</v>
      </c>
      <c r="D217" s="84">
        <f>SUM(D199:D216)</f>
        <v>2379</v>
      </c>
      <c r="E217" s="84">
        <f>SUM(E199:E216)</f>
        <v>2660</v>
      </c>
      <c r="F217" s="84">
        <f>SUM(F199:F216)</f>
        <v>917</v>
      </c>
      <c r="G217" s="84">
        <f>SUM(G199:G216)</f>
        <v>355</v>
      </c>
      <c r="H217" s="84">
        <f>SUM(C217:G217)</f>
        <v>7208</v>
      </c>
    </row>
    <row r="218" spans="1:8" x14ac:dyDescent="0.2">
      <c r="A218" s="182">
        <v>44531</v>
      </c>
      <c r="B218" s="79" t="s">
        <v>87</v>
      </c>
      <c r="C218" s="80">
        <v>241</v>
      </c>
      <c r="D218" s="80">
        <v>519</v>
      </c>
      <c r="E218" s="80">
        <v>567</v>
      </c>
      <c r="F218" s="80">
        <v>49</v>
      </c>
      <c r="G218" s="80">
        <v>34</v>
      </c>
      <c r="H218" s="80">
        <f>SUM(C218:G218)</f>
        <v>1410</v>
      </c>
    </row>
    <row r="219" spans="1:8" x14ac:dyDescent="0.2">
      <c r="A219" s="182">
        <v>44531</v>
      </c>
      <c r="B219" s="79" t="s">
        <v>68</v>
      </c>
      <c r="C219" s="80">
        <v>93</v>
      </c>
      <c r="D219" s="81">
        <v>86</v>
      </c>
      <c r="E219" s="81">
        <v>406</v>
      </c>
      <c r="F219" s="81">
        <v>110</v>
      </c>
      <c r="G219" s="81">
        <v>56</v>
      </c>
      <c r="H219" s="80">
        <f>SUM(C219:G219)</f>
        <v>751</v>
      </c>
    </row>
    <row r="220" spans="1:8" x14ac:dyDescent="0.2">
      <c r="A220" s="182">
        <v>44531</v>
      </c>
      <c r="B220" s="79" t="s">
        <v>67</v>
      </c>
      <c r="C220" s="80">
        <v>4</v>
      </c>
      <c r="D220" s="81">
        <v>26</v>
      </c>
      <c r="E220" s="81">
        <v>32</v>
      </c>
      <c r="F220" s="81">
        <v>3</v>
      </c>
      <c r="G220" s="81">
        <v>1</v>
      </c>
      <c r="H220" s="80">
        <f>SUM(C220:G220)</f>
        <v>66</v>
      </c>
    </row>
    <row r="221" spans="1:8" x14ac:dyDescent="0.2">
      <c r="A221" s="182">
        <v>44531</v>
      </c>
      <c r="B221" s="79" t="s">
        <v>86</v>
      </c>
      <c r="C221" s="80">
        <v>5</v>
      </c>
      <c r="D221" s="81">
        <v>20</v>
      </c>
      <c r="E221" s="81">
        <v>16</v>
      </c>
      <c r="F221" s="81">
        <v>0</v>
      </c>
      <c r="G221" s="81">
        <v>0</v>
      </c>
      <c r="H221" s="80">
        <f>SUM(C221:G221)</f>
        <v>41</v>
      </c>
    </row>
    <row r="222" spans="1:8" x14ac:dyDescent="0.2">
      <c r="A222" s="182">
        <v>44531</v>
      </c>
      <c r="B222" s="79" t="s">
        <v>69</v>
      </c>
      <c r="C222" s="80">
        <v>22</v>
      </c>
      <c r="D222" s="81">
        <v>155</v>
      </c>
      <c r="E222" s="81">
        <v>158</v>
      </c>
      <c r="F222" s="81">
        <v>181</v>
      </c>
      <c r="G222" s="81">
        <v>57</v>
      </c>
      <c r="H222" s="80">
        <f>SUM(C222:G222)</f>
        <v>573</v>
      </c>
    </row>
    <row r="223" spans="1:8" x14ac:dyDescent="0.2">
      <c r="A223" s="182">
        <v>44531</v>
      </c>
      <c r="B223" s="79" t="s">
        <v>70</v>
      </c>
      <c r="C223" s="80">
        <v>3</v>
      </c>
      <c r="D223" s="81">
        <v>20</v>
      </c>
      <c r="E223" s="81">
        <v>29</v>
      </c>
      <c r="F223" s="81">
        <v>2</v>
      </c>
      <c r="G223" s="81">
        <v>5</v>
      </c>
      <c r="H223" s="80">
        <f>SUM(C223:G223)</f>
        <v>59</v>
      </c>
    </row>
    <row r="224" spans="1:8" x14ac:dyDescent="0.2">
      <c r="A224" s="182">
        <v>44531</v>
      </c>
      <c r="B224" s="79" t="s">
        <v>71</v>
      </c>
      <c r="C224" s="80">
        <v>176</v>
      </c>
      <c r="D224" s="81">
        <v>0</v>
      </c>
      <c r="E224" s="81">
        <v>0</v>
      </c>
      <c r="F224" s="81">
        <v>0</v>
      </c>
      <c r="G224" s="81"/>
      <c r="H224" s="80">
        <f>SUM(C224:G224)</f>
        <v>176</v>
      </c>
    </row>
    <row r="225" spans="1:8" x14ac:dyDescent="0.2">
      <c r="A225" s="182">
        <v>44531</v>
      </c>
      <c r="B225" s="79" t="s">
        <v>88</v>
      </c>
      <c r="C225" s="80">
        <v>37</v>
      </c>
      <c r="D225" s="81">
        <v>81</v>
      </c>
      <c r="E225" s="81">
        <v>221</v>
      </c>
      <c r="F225" s="81">
        <v>19</v>
      </c>
      <c r="G225" s="81">
        <v>3</v>
      </c>
      <c r="H225" s="80">
        <f>SUM(C225:G225)</f>
        <v>361</v>
      </c>
    </row>
    <row r="226" spans="1:8" x14ac:dyDescent="0.2">
      <c r="A226" s="182">
        <v>44531</v>
      </c>
      <c r="B226" s="79" t="s">
        <v>89</v>
      </c>
      <c r="C226" s="80">
        <v>20</v>
      </c>
      <c r="D226" s="81">
        <v>129</v>
      </c>
      <c r="E226" s="81">
        <v>67</v>
      </c>
      <c r="F226" s="81">
        <v>91</v>
      </c>
      <c r="G226" s="81"/>
      <c r="H226" s="80">
        <f>SUM(C226:G226)</f>
        <v>307</v>
      </c>
    </row>
    <row r="227" spans="1:8" x14ac:dyDescent="0.2">
      <c r="A227" s="182">
        <v>44531</v>
      </c>
      <c r="B227" s="79" t="s">
        <v>14</v>
      </c>
      <c r="C227" s="80">
        <v>67</v>
      </c>
      <c r="D227" s="81">
        <v>150</v>
      </c>
      <c r="E227" s="81">
        <v>145</v>
      </c>
      <c r="F227" s="81">
        <v>5</v>
      </c>
      <c r="G227" s="81">
        <v>2</v>
      </c>
      <c r="H227" s="80">
        <f>SUM(C227:G227)</f>
        <v>369</v>
      </c>
    </row>
    <row r="228" spans="1:8" x14ac:dyDescent="0.2">
      <c r="A228" s="182">
        <v>44531</v>
      </c>
      <c r="B228" s="79" t="s">
        <v>128</v>
      </c>
      <c r="C228" s="80">
        <v>11</v>
      </c>
      <c r="D228" s="81">
        <v>132</v>
      </c>
      <c r="E228" s="81">
        <v>131</v>
      </c>
      <c r="F228" s="81">
        <v>720</v>
      </c>
      <c r="G228" s="81">
        <v>33</v>
      </c>
      <c r="H228" s="80">
        <f>SUM(C228:G228)</f>
        <v>1027</v>
      </c>
    </row>
    <row r="229" spans="1:8" x14ac:dyDescent="0.2">
      <c r="A229" s="182">
        <v>44531</v>
      </c>
      <c r="B229" s="79" t="s">
        <v>94</v>
      </c>
      <c r="C229" s="80">
        <v>0</v>
      </c>
      <c r="D229" s="81"/>
      <c r="E229" s="81">
        <v>48</v>
      </c>
      <c r="F229" s="81">
        <v>0</v>
      </c>
      <c r="G229" s="81">
        <v>0</v>
      </c>
      <c r="H229" s="80">
        <f>SUM(C229:G229)</f>
        <v>48</v>
      </c>
    </row>
    <row r="230" spans="1:8" x14ac:dyDescent="0.2">
      <c r="A230" s="182">
        <v>44531</v>
      </c>
      <c r="B230" s="79" t="s">
        <v>90</v>
      </c>
      <c r="C230" s="80">
        <v>0</v>
      </c>
      <c r="D230" s="81"/>
      <c r="E230" s="81">
        <v>13</v>
      </c>
      <c r="F230" s="81">
        <v>0</v>
      </c>
      <c r="G230" s="81">
        <v>0</v>
      </c>
      <c r="H230" s="80">
        <f>SUM(C230:G230)</f>
        <v>13</v>
      </c>
    </row>
    <row r="231" spans="1:8" x14ac:dyDescent="0.2">
      <c r="A231" s="182">
        <v>44531</v>
      </c>
      <c r="B231" s="79" t="s">
        <v>91</v>
      </c>
      <c r="C231" s="80">
        <v>0</v>
      </c>
      <c r="D231" s="81"/>
      <c r="E231" s="81">
        <v>0</v>
      </c>
      <c r="F231" s="81">
        <v>0</v>
      </c>
      <c r="G231" s="81">
        <v>0</v>
      </c>
      <c r="H231" s="80">
        <f>SUM(C231:G231)</f>
        <v>0</v>
      </c>
    </row>
    <row r="232" spans="1:8" x14ac:dyDescent="0.2">
      <c r="A232" s="182">
        <v>44531</v>
      </c>
      <c r="B232" s="79" t="s">
        <v>92</v>
      </c>
      <c r="C232" s="80">
        <v>0</v>
      </c>
      <c r="D232" s="81"/>
      <c r="E232" s="81">
        <v>1</v>
      </c>
      <c r="F232" s="81">
        <v>1</v>
      </c>
      <c r="G232" s="81">
        <v>2</v>
      </c>
      <c r="H232" s="80">
        <f>SUM(C232:G232)</f>
        <v>4</v>
      </c>
    </row>
    <row r="233" spans="1:8" x14ac:dyDescent="0.2">
      <c r="A233" s="182">
        <v>44531</v>
      </c>
      <c r="B233" s="79" t="s">
        <v>95</v>
      </c>
      <c r="C233" s="80">
        <v>0</v>
      </c>
      <c r="D233" s="81"/>
      <c r="E233" s="81">
        <v>0</v>
      </c>
      <c r="F233" s="81">
        <v>0</v>
      </c>
      <c r="G233" s="81">
        <v>0</v>
      </c>
      <c r="H233" s="80">
        <f>SUM(C233:G233)</f>
        <v>0</v>
      </c>
    </row>
    <row r="234" spans="1:8" x14ac:dyDescent="0.2">
      <c r="A234" s="182">
        <v>44531</v>
      </c>
      <c r="B234" s="79" t="s">
        <v>93</v>
      </c>
      <c r="C234" s="80">
        <v>0</v>
      </c>
      <c r="D234" s="81">
        <v>2</v>
      </c>
      <c r="E234" s="81">
        <v>1</v>
      </c>
      <c r="F234" s="81">
        <v>0</v>
      </c>
      <c r="G234" s="81">
        <v>0</v>
      </c>
      <c r="H234" s="80">
        <f>SUM(C234:G234)</f>
        <v>3</v>
      </c>
    </row>
    <row r="235" spans="1:8" x14ac:dyDescent="0.2">
      <c r="A235" s="182">
        <v>44531</v>
      </c>
      <c r="B235" s="79" t="s">
        <v>72</v>
      </c>
      <c r="C235" s="80">
        <v>0</v>
      </c>
      <c r="D235" s="81">
        <v>416</v>
      </c>
      <c r="E235" s="81">
        <v>423</v>
      </c>
      <c r="F235" s="81">
        <v>650</v>
      </c>
      <c r="G235" s="81">
        <v>75</v>
      </c>
      <c r="H235" s="80">
        <f>SUM(C235:G235)</f>
        <v>1564</v>
      </c>
    </row>
    <row r="236" spans="1:8" x14ac:dyDescent="0.2">
      <c r="A236" s="181">
        <v>44531</v>
      </c>
      <c r="B236" s="178" t="s">
        <v>73</v>
      </c>
      <c r="C236" s="177">
        <f>SUM(C218:C235)</f>
        <v>679</v>
      </c>
      <c r="D236" s="176">
        <f>SUM(D218:D235)</f>
        <v>1736</v>
      </c>
      <c r="E236" s="176">
        <f>SUM(E218:E235)</f>
        <v>2258</v>
      </c>
      <c r="F236" s="176">
        <f>SUM(F218:F235)</f>
        <v>1831</v>
      </c>
      <c r="G236" s="176">
        <f>SUM(G218:G235)</f>
        <v>268</v>
      </c>
      <c r="H236" s="176">
        <f>SUM(C236:G236)</f>
        <v>6772</v>
      </c>
    </row>
    <row r="237" spans="1:8" x14ac:dyDescent="0.2">
      <c r="A237" s="175"/>
      <c r="B237" s="93" t="s">
        <v>132</v>
      </c>
      <c r="C237" s="94">
        <f>+C236+C217+C198</f>
        <v>2371</v>
      </c>
      <c r="D237" s="94">
        <f t="shared" ref="D237:H237" si="3">+D236+D217+D198</f>
        <v>6499</v>
      </c>
      <c r="E237" s="94">
        <f t="shared" si="3"/>
        <v>7388</v>
      </c>
      <c r="F237" s="94">
        <f t="shared" si="3"/>
        <v>4892</v>
      </c>
      <c r="G237" s="94">
        <f t="shared" si="3"/>
        <v>1731</v>
      </c>
      <c r="H237" s="94">
        <f t="shared" si="3"/>
        <v>22881</v>
      </c>
    </row>
    <row r="238" spans="1:8" x14ac:dyDescent="0.2">
      <c r="A238" s="182">
        <v>44562</v>
      </c>
      <c r="B238" s="79" t="s">
        <v>87</v>
      </c>
      <c r="C238" s="80">
        <v>264</v>
      </c>
      <c r="D238" s="80">
        <v>641</v>
      </c>
      <c r="E238" s="80">
        <v>543</v>
      </c>
      <c r="F238" s="80">
        <v>26</v>
      </c>
      <c r="G238" s="80">
        <v>15</v>
      </c>
      <c r="H238" s="80">
        <f>SUM(C238:G238)</f>
        <v>1489</v>
      </c>
    </row>
    <row r="239" spans="1:8" x14ac:dyDescent="0.2">
      <c r="A239" s="182">
        <v>44563</v>
      </c>
      <c r="B239" s="79" t="s">
        <v>68</v>
      </c>
      <c r="C239" s="80">
        <v>85</v>
      </c>
      <c r="D239" s="81">
        <v>91</v>
      </c>
      <c r="E239" s="81">
        <v>347</v>
      </c>
      <c r="F239" s="81">
        <v>114</v>
      </c>
      <c r="G239" s="81">
        <v>28</v>
      </c>
      <c r="H239" s="80">
        <f>SUM(C239:G239)</f>
        <v>665</v>
      </c>
    </row>
    <row r="240" spans="1:8" x14ac:dyDescent="0.2">
      <c r="A240" s="182">
        <v>44564</v>
      </c>
      <c r="B240" s="79" t="s">
        <v>67</v>
      </c>
      <c r="C240" s="80">
        <v>4</v>
      </c>
      <c r="D240" s="81">
        <v>49</v>
      </c>
      <c r="E240" s="81">
        <v>32</v>
      </c>
      <c r="F240" s="81">
        <v>0</v>
      </c>
      <c r="G240" s="81">
        <v>0</v>
      </c>
      <c r="H240" s="80">
        <f>SUM(C240:G240)</f>
        <v>85</v>
      </c>
    </row>
    <row r="241" spans="1:8" x14ac:dyDescent="0.2">
      <c r="A241" s="182">
        <v>44565</v>
      </c>
      <c r="B241" s="79" t="s">
        <v>86</v>
      </c>
      <c r="C241" s="80">
        <v>7</v>
      </c>
      <c r="D241" s="81">
        <v>19</v>
      </c>
      <c r="E241" s="81">
        <v>20</v>
      </c>
      <c r="F241" s="81">
        <v>0</v>
      </c>
      <c r="G241" s="81">
        <v>0</v>
      </c>
      <c r="H241" s="80">
        <f>SUM(C241:G241)</f>
        <v>46</v>
      </c>
    </row>
    <row r="242" spans="1:8" x14ac:dyDescent="0.2">
      <c r="A242" s="182">
        <v>44566</v>
      </c>
      <c r="B242" s="79" t="s">
        <v>69</v>
      </c>
      <c r="C242" s="80">
        <v>23</v>
      </c>
      <c r="D242" s="81">
        <v>79</v>
      </c>
      <c r="E242" s="81">
        <v>114</v>
      </c>
      <c r="F242" s="81">
        <v>42</v>
      </c>
      <c r="G242" s="81">
        <v>7</v>
      </c>
      <c r="H242" s="80">
        <f>SUM(C242:G242)</f>
        <v>265</v>
      </c>
    </row>
    <row r="243" spans="1:8" x14ac:dyDescent="0.2">
      <c r="A243" s="182">
        <v>44562</v>
      </c>
      <c r="B243" s="79" t="s">
        <v>70</v>
      </c>
      <c r="C243" s="80">
        <v>2</v>
      </c>
      <c r="D243" s="81">
        <v>22</v>
      </c>
      <c r="E243" s="81">
        <v>41</v>
      </c>
      <c r="F243" s="81">
        <v>1</v>
      </c>
      <c r="G243" s="81">
        <v>54</v>
      </c>
      <c r="H243" s="80">
        <f>SUM(C243:G243)</f>
        <v>120</v>
      </c>
    </row>
    <row r="244" spans="1:8" x14ac:dyDescent="0.2">
      <c r="A244" s="182">
        <v>44563</v>
      </c>
      <c r="B244" s="79" t="s">
        <v>71</v>
      </c>
      <c r="C244" s="80">
        <v>171</v>
      </c>
      <c r="D244" s="81">
        <v>0</v>
      </c>
      <c r="E244" s="81">
        <v>0</v>
      </c>
      <c r="F244" s="81">
        <v>0</v>
      </c>
      <c r="G244" s="81">
        <v>0</v>
      </c>
      <c r="H244" s="80">
        <f>SUM(C244:G244)</f>
        <v>171</v>
      </c>
    </row>
    <row r="245" spans="1:8" x14ac:dyDescent="0.2">
      <c r="A245" s="182">
        <v>44564</v>
      </c>
      <c r="B245" s="79" t="s">
        <v>88</v>
      </c>
      <c r="C245" s="80">
        <v>33</v>
      </c>
      <c r="D245" s="81">
        <v>50</v>
      </c>
      <c r="E245" s="81">
        <v>251</v>
      </c>
      <c r="F245" s="81">
        <v>9</v>
      </c>
      <c r="G245" s="81">
        <v>11</v>
      </c>
      <c r="H245" s="80">
        <f>SUM(C245:G245)</f>
        <v>354</v>
      </c>
    </row>
    <row r="246" spans="1:8" x14ac:dyDescent="0.2">
      <c r="A246" s="182">
        <v>44565</v>
      </c>
      <c r="B246" s="79" t="s">
        <v>89</v>
      </c>
      <c r="C246" s="80">
        <v>18</v>
      </c>
      <c r="D246" s="81">
        <v>90</v>
      </c>
      <c r="E246" s="81">
        <v>50</v>
      </c>
      <c r="F246" s="81">
        <v>55</v>
      </c>
      <c r="G246" s="81">
        <v>0</v>
      </c>
      <c r="H246" s="80">
        <f>SUM(C246:G246)</f>
        <v>213</v>
      </c>
    </row>
    <row r="247" spans="1:8" x14ac:dyDescent="0.2">
      <c r="A247" s="182">
        <v>44566</v>
      </c>
      <c r="B247" s="79" t="s">
        <v>14</v>
      </c>
      <c r="C247" s="80">
        <v>59</v>
      </c>
      <c r="D247" s="81">
        <v>122</v>
      </c>
      <c r="E247" s="81">
        <v>157</v>
      </c>
      <c r="F247" s="81">
        <v>10</v>
      </c>
      <c r="G247" s="81">
        <v>22</v>
      </c>
      <c r="H247" s="80">
        <f>SUM(C247:G247)</f>
        <v>370</v>
      </c>
    </row>
    <row r="248" spans="1:8" x14ac:dyDescent="0.2">
      <c r="A248" s="182">
        <v>44562</v>
      </c>
      <c r="B248" s="79" t="s">
        <v>128</v>
      </c>
      <c r="C248" s="80">
        <v>5</v>
      </c>
      <c r="D248" s="81">
        <v>75</v>
      </c>
      <c r="E248" s="81">
        <v>70</v>
      </c>
      <c r="F248" s="81">
        <v>67</v>
      </c>
      <c r="G248" s="81">
        <v>29</v>
      </c>
      <c r="H248" s="80">
        <f>SUM(C248:G248)</f>
        <v>246</v>
      </c>
    </row>
    <row r="249" spans="1:8" x14ac:dyDescent="0.2">
      <c r="A249" s="182">
        <v>44563</v>
      </c>
      <c r="B249" s="79" t="s">
        <v>94</v>
      </c>
      <c r="C249" s="80">
        <v>0</v>
      </c>
      <c r="D249" s="81">
        <v>0</v>
      </c>
      <c r="E249" s="81">
        <v>61</v>
      </c>
      <c r="F249" s="81">
        <v>0</v>
      </c>
      <c r="G249" s="81">
        <v>0</v>
      </c>
      <c r="H249" s="80">
        <f>SUM(C249:G249)</f>
        <v>61</v>
      </c>
    </row>
    <row r="250" spans="1:8" x14ac:dyDescent="0.2">
      <c r="A250" s="182">
        <v>44564</v>
      </c>
      <c r="B250" s="79" t="s">
        <v>90</v>
      </c>
      <c r="C250" s="80">
        <v>0</v>
      </c>
      <c r="D250" s="81">
        <v>0</v>
      </c>
      <c r="E250" s="81">
        <v>18</v>
      </c>
      <c r="F250" s="81">
        <v>0</v>
      </c>
      <c r="G250" s="81">
        <v>0</v>
      </c>
      <c r="H250" s="80">
        <f>SUM(C250:G250)</f>
        <v>18</v>
      </c>
    </row>
    <row r="251" spans="1:8" x14ac:dyDescent="0.2">
      <c r="A251" s="182">
        <v>44565</v>
      </c>
      <c r="B251" s="79" t="s">
        <v>91</v>
      </c>
      <c r="C251" s="80">
        <v>0</v>
      </c>
      <c r="D251" s="81">
        <v>0</v>
      </c>
      <c r="E251" s="81">
        <v>0</v>
      </c>
      <c r="F251" s="81">
        <v>0</v>
      </c>
      <c r="G251" s="81">
        <v>0</v>
      </c>
      <c r="H251" s="80">
        <f>SUM(C251:G251)</f>
        <v>0</v>
      </c>
    </row>
    <row r="252" spans="1:8" x14ac:dyDescent="0.2">
      <c r="A252" s="182">
        <v>44566</v>
      </c>
      <c r="B252" s="79" t="s">
        <v>92</v>
      </c>
      <c r="C252" s="80">
        <v>0</v>
      </c>
      <c r="D252" s="81">
        <v>1</v>
      </c>
      <c r="E252" s="81">
        <v>0</v>
      </c>
      <c r="F252" s="81">
        <v>0</v>
      </c>
      <c r="G252" s="81">
        <v>0</v>
      </c>
      <c r="H252" s="80">
        <f>SUM(C252:G252)</f>
        <v>1</v>
      </c>
    </row>
    <row r="253" spans="1:8" x14ac:dyDescent="0.2">
      <c r="A253" s="182">
        <v>44562</v>
      </c>
      <c r="B253" s="79" t="s">
        <v>95</v>
      </c>
      <c r="C253" s="80">
        <v>0</v>
      </c>
      <c r="D253" s="81">
        <v>0</v>
      </c>
      <c r="E253" s="81">
        <v>0</v>
      </c>
      <c r="F253" s="81">
        <v>0</v>
      </c>
      <c r="G253" s="81">
        <v>0</v>
      </c>
      <c r="H253" s="80">
        <f>SUM(C253:G253)</f>
        <v>0</v>
      </c>
    </row>
    <row r="254" spans="1:8" x14ac:dyDescent="0.2">
      <c r="A254" s="182">
        <v>44563</v>
      </c>
      <c r="B254" s="79" t="s">
        <v>93</v>
      </c>
      <c r="C254" s="80">
        <v>0</v>
      </c>
      <c r="D254" s="81">
        <v>0</v>
      </c>
      <c r="E254" s="81">
        <v>2</v>
      </c>
      <c r="F254" s="81">
        <v>0</v>
      </c>
      <c r="G254" s="81">
        <v>0</v>
      </c>
      <c r="H254" s="80">
        <f>SUM(C254:G254)</f>
        <v>2</v>
      </c>
    </row>
    <row r="255" spans="1:8" x14ac:dyDescent="0.2">
      <c r="A255" s="182">
        <v>44563</v>
      </c>
      <c r="B255" s="79" t="s">
        <v>133</v>
      </c>
      <c r="C255" s="80">
        <v>0</v>
      </c>
      <c r="D255" s="81">
        <v>0</v>
      </c>
      <c r="E255" s="81">
        <v>0</v>
      </c>
      <c r="F255" s="81">
        <v>0</v>
      </c>
      <c r="G255" s="81">
        <v>0</v>
      </c>
      <c r="H255" s="80">
        <f>SUM(C255:G255)</f>
        <v>0</v>
      </c>
    </row>
    <row r="256" spans="1:8" x14ac:dyDescent="0.2">
      <c r="A256" s="182">
        <v>44564</v>
      </c>
      <c r="B256" s="79" t="s">
        <v>72</v>
      </c>
      <c r="C256" s="80">
        <v>59</v>
      </c>
      <c r="D256" s="81">
        <v>60</v>
      </c>
      <c r="E256" s="81">
        <v>242</v>
      </c>
      <c r="F256" s="81">
        <v>324</v>
      </c>
      <c r="G256" s="81">
        <v>93</v>
      </c>
      <c r="H256" s="80">
        <f>SUM(C256:G256)</f>
        <v>778</v>
      </c>
    </row>
    <row r="257" spans="1:8" x14ac:dyDescent="0.2">
      <c r="A257" s="181">
        <v>44564</v>
      </c>
      <c r="B257" s="178" t="s">
        <v>73</v>
      </c>
      <c r="C257" s="177">
        <f>SUM(C238:C256)</f>
        <v>730</v>
      </c>
      <c r="D257" s="176">
        <f>SUM(D238:D256)</f>
        <v>1299</v>
      </c>
      <c r="E257" s="176">
        <f>SUM(E238:E256)</f>
        <v>1948</v>
      </c>
      <c r="F257" s="176">
        <f>SUM(F238:F256)</f>
        <v>648</v>
      </c>
      <c r="G257" s="176">
        <f>SUM(G238:G256)</f>
        <v>259</v>
      </c>
      <c r="H257" s="176">
        <f>SUM(C257:G257)</f>
        <v>4884</v>
      </c>
    </row>
    <row r="258" spans="1:8" x14ac:dyDescent="0.2">
      <c r="A258" s="182">
        <v>44593</v>
      </c>
      <c r="B258" s="79" t="s">
        <v>87</v>
      </c>
      <c r="C258" s="80">
        <v>348</v>
      </c>
      <c r="D258" s="80">
        <v>821</v>
      </c>
      <c r="E258" s="80">
        <v>686</v>
      </c>
      <c r="F258" s="80">
        <v>63</v>
      </c>
      <c r="G258" s="80">
        <v>27</v>
      </c>
      <c r="H258" s="80">
        <f>SUM(C258:G258)</f>
        <v>1945</v>
      </c>
    </row>
    <row r="259" spans="1:8" x14ac:dyDescent="0.2">
      <c r="A259" s="182">
        <v>44593</v>
      </c>
      <c r="B259" s="79" t="s">
        <v>68</v>
      </c>
      <c r="C259" s="80">
        <v>159</v>
      </c>
      <c r="D259" s="81">
        <v>131</v>
      </c>
      <c r="E259" s="81">
        <v>463</v>
      </c>
      <c r="F259" s="81">
        <v>120</v>
      </c>
      <c r="G259" s="81">
        <v>124</v>
      </c>
      <c r="H259" s="80">
        <f>SUM(C259:G259)</f>
        <v>997</v>
      </c>
    </row>
    <row r="260" spans="1:8" x14ac:dyDescent="0.2">
      <c r="A260" s="182">
        <v>44593</v>
      </c>
      <c r="B260" s="79" t="s">
        <v>67</v>
      </c>
      <c r="C260" s="80">
        <v>6</v>
      </c>
      <c r="D260" s="81">
        <v>46</v>
      </c>
      <c r="E260" s="81">
        <v>30</v>
      </c>
      <c r="F260" s="81">
        <v>2</v>
      </c>
      <c r="G260" s="81">
        <v>2</v>
      </c>
      <c r="H260" s="80">
        <f>SUM(C260:G260)</f>
        <v>86</v>
      </c>
    </row>
    <row r="261" spans="1:8" x14ac:dyDescent="0.2">
      <c r="A261" s="182">
        <v>44593</v>
      </c>
      <c r="B261" s="79" t="s">
        <v>86</v>
      </c>
      <c r="C261" s="80">
        <v>8</v>
      </c>
      <c r="D261" s="81">
        <v>41</v>
      </c>
      <c r="E261" s="81">
        <v>14</v>
      </c>
      <c r="F261" s="81">
        <v>1</v>
      </c>
      <c r="G261" s="81">
        <v>0</v>
      </c>
      <c r="H261" s="80">
        <f>SUM(C261:G261)</f>
        <v>64</v>
      </c>
    </row>
    <row r="262" spans="1:8" x14ac:dyDescent="0.2">
      <c r="A262" s="182">
        <v>44593</v>
      </c>
      <c r="B262" s="79" t="s">
        <v>69</v>
      </c>
      <c r="C262" s="80">
        <v>21</v>
      </c>
      <c r="D262" s="81">
        <v>132</v>
      </c>
      <c r="E262" s="81">
        <v>222</v>
      </c>
      <c r="F262" s="81">
        <v>172</v>
      </c>
      <c r="G262" s="81">
        <v>16</v>
      </c>
      <c r="H262" s="80">
        <f>SUM(C262:G262)</f>
        <v>563</v>
      </c>
    </row>
    <row r="263" spans="1:8" x14ac:dyDescent="0.2">
      <c r="A263" s="182">
        <v>44593</v>
      </c>
      <c r="B263" s="79" t="s">
        <v>70</v>
      </c>
      <c r="C263" s="80">
        <v>4</v>
      </c>
      <c r="D263" s="81">
        <v>15</v>
      </c>
      <c r="E263" s="81">
        <v>34</v>
      </c>
      <c r="F263" s="81">
        <v>2</v>
      </c>
      <c r="G263" s="81">
        <v>2</v>
      </c>
      <c r="H263" s="80">
        <f>SUM(C263:G263)</f>
        <v>57</v>
      </c>
    </row>
    <row r="264" spans="1:8" x14ac:dyDescent="0.2">
      <c r="A264" s="182">
        <v>44593</v>
      </c>
      <c r="B264" s="79" t="s">
        <v>71</v>
      </c>
      <c r="C264" s="80">
        <v>274</v>
      </c>
      <c r="D264" s="81">
        <v>0</v>
      </c>
      <c r="E264" s="81">
        <v>0</v>
      </c>
      <c r="F264" s="81">
        <v>0</v>
      </c>
      <c r="G264" s="81">
        <v>0</v>
      </c>
      <c r="H264" s="80">
        <f>SUM(C264:G264)</f>
        <v>274</v>
      </c>
    </row>
    <row r="265" spans="1:8" x14ac:dyDescent="0.2">
      <c r="A265" s="182">
        <v>44593</v>
      </c>
      <c r="B265" s="79" t="s">
        <v>88</v>
      </c>
      <c r="C265" s="80">
        <v>55</v>
      </c>
      <c r="D265" s="81">
        <v>81</v>
      </c>
      <c r="E265" s="81">
        <v>294</v>
      </c>
      <c r="F265" s="81">
        <v>18</v>
      </c>
      <c r="G265" s="81">
        <v>2</v>
      </c>
      <c r="H265" s="80">
        <f>SUM(C265:G265)</f>
        <v>450</v>
      </c>
    </row>
    <row r="266" spans="1:8" x14ac:dyDescent="0.2">
      <c r="A266" s="182">
        <v>44593</v>
      </c>
      <c r="B266" s="79" t="s">
        <v>89</v>
      </c>
      <c r="C266" s="80">
        <v>54</v>
      </c>
      <c r="D266" s="81">
        <v>136</v>
      </c>
      <c r="E266" s="81">
        <v>76</v>
      </c>
      <c r="F266" s="81">
        <v>84</v>
      </c>
      <c r="G266" s="81">
        <v>40</v>
      </c>
      <c r="H266" s="80">
        <f>SUM(C266:G266)</f>
        <v>390</v>
      </c>
    </row>
    <row r="267" spans="1:8" x14ac:dyDescent="0.2">
      <c r="A267" s="182">
        <v>44593</v>
      </c>
      <c r="B267" s="79" t="s">
        <v>14</v>
      </c>
      <c r="C267" s="80">
        <v>107</v>
      </c>
      <c r="D267" s="81">
        <v>183</v>
      </c>
      <c r="E267" s="81">
        <v>130</v>
      </c>
      <c r="F267" s="81">
        <v>9</v>
      </c>
      <c r="G267" s="81">
        <v>0</v>
      </c>
      <c r="H267" s="80">
        <f>SUM(C267:G267)</f>
        <v>429</v>
      </c>
    </row>
    <row r="268" spans="1:8" x14ac:dyDescent="0.2">
      <c r="A268" s="182">
        <v>44593</v>
      </c>
      <c r="B268" s="79" t="s">
        <v>128</v>
      </c>
      <c r="C268" s="80">
        <v>4</v>
      </c>
      <c r="D268" s="81">
        <v>0</v>
      </c>
      <c r="E268" s="81">
        <v>0</v>
      </c>
      <c r="F268" s="81">
        <v>0</v>
      </c>
      <c r="G268" s="81">
        <v>0</v>
      </c>
      <c r="H268" s="80">
        <f>SUM(C268:G268)</f>
        <v>4</v>
      </c>
    </row>
    <row r="269" spans="1:8" x14ac:dyDescent="0.2">
      <c r="A269" s="182">
        <v>44593</v>
      </c>
      <c r="B269" s="79" t="s">
        <v>94</v>
      </c>
      <c r="C269" s="80">
        <v>0</v>
      </c>
      <c r="D269" s="81">
        <v>0</v>
      </c>
      <c r="E269" s="81">
        <v>95</v>
      </c>
      <c r="F269" s="81">
        <v>0</v>
      </c>
      <c r="G269" s="81">
        <v>0</v>
      </c>
      <c r="H269" s="80">
        <f>SUM(C269:G269)</f>
        <v>95</v>
      </c>
    </row>
    <row r="270" spans="1:8" x14ac:dyDescent="0.2">
      <c r="A270" s="182">
        <v>44593</v>
      </c>
      <c r="B270" s="79" t="s">
        <v>90</v>
      </c>
      <c r="C270" s="80">
        <v>0</v>
      </c>
      <c r="D270" s="81">
        <v>0</v>
      </c>
      <c r="E270" s="81">
        <v>32</v>
      </c>
      <c r="F270" s="81">
        <v>0</v>
      </c>
      <c r="G270" s="81">
        <v>0</v>
      </c>
      <c r="H270" s="80">
        <f>SUM(C270:G270)</f>
        <v>32</v>
      </c>
    </row>
    <row r="271" spans="1:8" x14ac:dyDescent="0.2">
      <c r="A271" s="182">
        <v>44593</v>
      </c>
      <c r="B271" s="79" t="s">
        <v>91</v>
      </c>
      <c r="C271" s="80">
        <v>0</v>
      </c>
      <c r="D271" s="81">
        <v>0</v>
      </c>
      <c r="E271" s="81">
        <v>0</v>
      </c>
      <c r="F271" s="81">
        <v>0</v>
      </c>
      <c r="G271" s="81">
        <v>0</v>
      </c>
      <c r="H271" s="80">
        <f>SUM(C271:G271)</f>
        <v>0</v>
      </c>
    </row>
    <row r="272" spans="1:8" x14ac:dyDescent="0.2">
      <c r="A272" s="182">
        <v>44593</v>
      </c>
      <c r="B272" s="79" t="s">
        <v>92</v>
      </c>
      <c r="C272" s="80">
        <v>0</v>
      </c>
      <c r="D272" s="81">
        <v>1</v>
      </c>
      <c r="E272" s="81">
        <v>0</v>
      </c>
      <c r="F272" s="81">
        <v>1</v>
      </c>
      <c r="G272" s="81">
        <v>2</v>
      </c>
      <c r="H272" s="80">
        <f>SUM(C272:G272)</f>
        <v>4</v>
      </c>
    </row>
    <row r="273" spans="1:8" x14ac:dyDescent="0.2">
      <c r="A273" s="182">
        <v>44593</v>
      </c>
      <c r="B273" s="79" t="s">
        <v>95</v>
      </c>
      <c r="C273" s="80">
        <v>0</v>
      </c>
      <c r="D273" s="81">
        <v>0</v>
      </c>
      <c r="E273" s="81">
        <v>0</v>
      </c>
      <c r="F273" s="81">
        <v>0</v>
      </c>
      <c r="G273" s="81">
        <v>0</v>
      </c>
      <c r="H273" s="80">
        <f>SUM(C273:G273)</f>
        <v>0</v>
      </c>
    </row>
    <row r="274" spans="1:8" x14ac:dyDescent="0.2">
      <c r="A274" s="182">
        <v>44593</v>
      </c>
      <c r="B274" s="79" t="s">
        <v>93</v>
      </c>
      <c r="C274" s="80">
        <v>0</v>
      </c>
      <c r="D274" s="81">
        <v>0</v>
      </c>
      <c r="E274" s="81">
        <v>5</v>
      </c>
      <c r="F274" s="81">
        <v>0</v>
      </c>
      <c r="G274" s="81">
        <v>0</v>
      </c>
      <c r="H274" s="80">
        <f>SUM(C274:G274)</f>
        <v>5</v>
      </c>
    </row>
    <row r="275" spans="1:8" x14ac:dyDescent="0.2">
      <c r="A275" s="182">
        <v>44593</v>
      </c>
      <c r="B275" s="79" t="s">
        <v>133</v>
      </c>
      <c r="C275" s="80">
        <v>0</v>
      </c>
      <c r="D275" s="81">
        <v>91</v>
      </c>
      <c r="E275" s="81">
        <v>372</v>
      </c>
      <c r="F275" s="81">
        <v>164</v>
      </c>
      <c r="G275" s="81">
        <v>12</v>
      </c>
      <c r="H275" s="80">
        <f>SUM(C275:G275)</f>
        <v>639</v>
      </c>
    </row>
    <row r="276" spans="1:8" x14ac:dyDescent="0.2">
      <c r="A276" s="182">
        <v>44593</v>
      </c>
      <c r="B276" s="79" t="s">
        <v>72</v>
      </c>
      <c r="C276" s="80">
        <v>11</v>
      </c>
      <c r="D276" s="81">
        <v>251</v>
      </c>
      <c r="E276" s="81">
        <v>356</v>
      </c>
      <c r="F276" s="81">
        <v>373</v>
      </c>
      <c r="G276" s="81">
        <v>75</v>
      </c>
      <c r="H276" s="80">
        <f>SUM(C276:G276)</f>
        <v>1066</v>
      </c>
    </row>
    <row r="277" spans="1:8" x14ac:dyDescent="0.2">
      <c r="A277" s="181">
        <v>44593</v>
      </c>
      <c r="B277" s="178" t="s">
        <v>73</v>
      </c>
      <c r="C277" s="177">
        <f>SUM(C258:C276)</f>
        <v>1051</v>
      </c>
      <c r="D277" s="176">
        <f>SUM(D258:D276)</f>
        <v>1929</v>
      </c>
      <c r="E277" s="176">
        <f>SUM(E258:E276)</f>
        <v>2809</v>
      </c>
      <c r="F277" s="176">
        <f>SUM(F258:F276)</f>
        <v>1009</v>
      </c>
      <c r="G277" s="176">
        <f>SUM(G258:G276)</f>
        <v>302</v>
      </c>
      <c r="H277" s="176">
        <f>SUM(C277:G277)</f>
        <v>7100</v>
      </c>
    </row>
    <row r="278" spans="1:8" x14ac:dyDescent="0.2">
      <c r="A278" s="182">
        <v>44621</v>
      </c>
      <c r="B278" s="79" t="s">
        <v>87</v>
      </c>
      <c r="C278" s="80">
        <v>366</v>
      </c>
      <c r="D278" s="80">
        <v>756</v>
      </c>
      <c r="E278" s="80">
        <v>707</v>
      </c>
      <c r="F278" s="80">
        <v>75</v>
      </c>
      <c r="G278" s="80">
        <v>27</v>
      </c>
      <c r="H278" s="80">
        <f>SUM(C278:G278)</f>
        <v>1931</v>
      </c>
    </row>
    <row r="279" spans="1:8" x14ac:dyDescent="0.2">
      <c r="A279" s="182">
        <v>44621</v>
      </c>
      <c r="B279" s="79" t="s">
        <v>68</v>
      </c>
      <c r="C279" s="80">
        <v>180</v>
      </c>
      <c r="D279" s="81">
        <v>236</v>
      </c>
      <c r="E279" s="81">
        <v>527</v>
      </c>
      <c r="F279" s="81">
        <v>190</v>
      </c>
      <c r="G279" s="81">
        <v>76</v>
      </c>
      <c r="H279" s="80">
        <f>SUM(C279:G279)</f>
        <v>1209</v>
      </c>
    </row>
    <row r="280" spans="1:8" x14ac:dyDescent="0.2">
      <c r="A280" s="182">
        <v>44621</v>
      </c>
      <c r="B280" s="79" t="s">
        <v>67</v>
      </c>
      <c r="C280" s="80">
        <v>17</v>
      </c>
      <c r="D280" s="81">
        <v>63</v>
      </c>
      <c r="E280" s="81">
        <v>73</v>
      </c>
      <c r="F280" s="81">
        <v>1</v>
      </c>
      <c r="G280" s="81">
        <v>3</v>
      </c>
      <c r="H280" s="80">
        <f>SUM(C280:G280)</f>
        <v>157</v>
      </c>
    </row>
    <row r="281" spans="1:8" x14ac:dyDescent="0.2">
      <c r="A281" s="182">
        <v>44621</v>
      </c>
      <c r="B281" s="79" t="s">
        <v>86</v>
      </c>
      <c r="C281" s="80">
        <v>14</v>
      </c>
      <c r="D281" s="81">
        <v>43</v>
      </c>
      <c r="E281" s="81">
        <v>39</v>
      </c>
      <c r="F281" s="81">
        <v>1</v>
      </c>
      <c r="G281" s="81">
        <v>1</v>
      </c>
      <c r="H281" s="80">
        <f>SUM(C281:G281)</f>
        <v>98</v>
      </c>
    </row>
    <row r="282" spans="1:8" x14ac:dyDescent="0.2">
      <c r="A282" s="182">
        <v>44621</v>
      </c>
      <c r="B282" s="79" t="s">
        <v>69</v>
      </c>
      <c r="C282" s="80">
        <v>66</v>
      </c>
      <c r="D282" s="81">
        <v>141</v>
      </c>
      <c r="E282" s="81">
        <v>147</v>
      </c>
      <c r="F282" s="81">
        <v>76</v>
      </c>
      <c r="G282" s="81">
        <v>33</v>
      </c>
      <c r="H282" s="80">
        <f>SUM(C282:G282)</f>
        <v>463</v>
      </c>
    </row>
    <row r="283" spans="1:8" x14ac:dyDescent="0.2">
      <c r="A283" s="182">
        <v>44621</v>
      </c>
      <c r="B283" s="79" t="s">
        <v>70</v>
      </c>
      <c r="C283" s="80">
        <v>4</v>
      </c>
      <c r="D283" s="81">
        <v>32</v>
      </c>
      <c r="E283" s="81">
        <v>30</v>
      </c>
      <c r="F283" s="81">
        <v>8</v>
      </c>
      <c r="G283" s="81">
        <v>6</v>
      </c>
      <c r="H283" s="80">
        <f>SUM(C283:G283)</f>
        <v>80</v>
      </c>
    </row>
    <row r="284" spans="1:8" x14ac:dyDescent="0.2">
      <c r="A284" s="182">
        <v>44621</v>
      </c>
      <c r="B284" s="79" t="s">
        <v>71</v>
      </c>
      <c r="C284" s="80">
        <v>244</v>
      </c>
      <c r="D284" s="81">
        <v>0</v>
      </c>
      <c r="E284" s="81">
        <v>0</v>
      </c>
      <c r="F284" s="81">
        <v>0</v>
      </c>
      <c r="G284" s="81">
        <v>0</v>
      </c>
      <c r="H284" s="80">
        <f>SUM(C284:G284)</f>
        <v>244</v>
      </c>
    </row>
    <row r="285" spans="1:8" x14ac:dyDescent="0.2">
      <c r="A285" s="182">
        <v>44621</v>
      </c>
      <c r="B285" s="79" t="s">
        <v>88</v>
      </c>
      <c r="C285" s="80">
        <v>61</v>
      </c>
      <c r="D285" s="81">
        <v>93</v>
      </c>
      <c r="E285" s="81">
        <v>389</v>
      </c>
      <c r="F285" s="81">
        <v>25</v>
      </c>
      <c r="G285" s="81">
        <v>3</v>
      </c>
      <c r="H285" s="80">
        <f>SUM(C285:G285)</f>
        <v>571</v>
      </c>
    </row>
    <row r="286" spans="1:8" x14ac:dyDescent="0.2">
      <c r="A286" s="182">
        <v>44621</v>
      </c>
      <c r="B286" s="79" t="s">
        <v>89</v>
      </c>
      <c r="C286" s="80">
        <v>67</v>
      </c>
      <c r="D286" s="81">
        <v>118</v>
      </c>
      <c r="E286" s="81">
        <v>113</v>
      </c>
      <c r="F286" s="81">
        <v>90</v>
      </c>
      <c r="G286" s="81">
        <v>4</v>
      </c>
      <c r="H286" s="80">
        <f>SUM(C286:G286)</f>
        <v>392</v>
      </c>
    </row>
    <row r="287" spans="1:8" x14ac:dyDescent="0.2">
      <c r="A287" s="182">
        <v>44621</v>
      </c>
      <c r="B287" s="79" t="s">
        <v>14</v>
      </c>
      <c r="C287" s="80">
        <v>132</v>
      </c>
      <c r="D287" s="81">
        <v>206</v>
      </c>
      <c r="E287" s="81">
        <v>192</v>
      </c>
      <c r="F287" s="81">
        <v>16</v>
      </c>
      <c r="G287" s="81">
        <v>2</v>
      </c>
      <c r="H287" s="80">
        <f>SUM(C287:G287)</f>
        <v>548</v>
      </c>
    </row>
    <row r="288" spans="1:8" x14ac:dyDescent="0.2">
      <c r="A288" s="182">
        <v>44621</v>
      </c>
      <c r="B288" s="79" t="s">
        <v>128</v>
      </c>
      <c r="C288" s="80">
        <v>3</v>
      </c>
      <c r="D288" s="81">
        <v>0</v>
      </c>
      <c r="E288" s="81">
        <v>0</v>
      </c>
      <c r="F288" s="81">
        <v>0</v>
      </c>
      <c r="G288" s="81">
        <v>0</v>
      </c>
      <c r="H288" s="80">
        <f>SUM(C288:G288)</f>
        <v>3</v>
      </c>
    </row>
    <row r="289" spans="1:8" x14ac:dyDescent="0.2">
      <c r="A289" s="182">
        <v>44621</v>
      </c>
      <c r="B289" s="79" t="s">
        <v>94</v>
      </c>
      <c r="C289" s="80">
        <v>0</v>
      </c>
      <c r="D289" s="81">
        <v>0</v>
      </c>
      <c r="E289" s="81">
        <v>108</v>
      </c>
      <c r="F289" s="81">
        <v>0</v>
      </c>
      <c r="G289" s="81">
        <v>0</v>
      </c>
      <c r="H289" s="80">
        <f>SUM(C289:G289)</f>
        <v>108</v>
      </c>
    </row>
    <row r="290" spans="1:8" x14ac:dyDescent="0.2">
      <c r="A290" s="182">
        <v>44621</v>
      </c>
      <c r="B290" s="79" t="s">
        <v>90</v>
      </c>
      <c r="C290" s="80">
        <v>0</v>
      </c>
      <c r="D290" s="81">
        <v>0</v>
      </c>
      <c r="E290" s="81">
        <v>20</v>
      </c>
      <c r="F290" s="81">
        <v>0</v>
      </c>
      <c r="G290" s="81">
        <v>0</v>
      </c>
      <c r="H290" s="80">
        <f>SUM(C290:G290)</f>
        <v>20</v>
      </c>
    </row>
    <row r="291" spans="1:8" x14ac:dyDescent="0.2">
      <c r="A291" s="182">
        <v>44621</v>
      </c>
      <c r="B291" s="79" t="s">
        <v>91</v>
      </c>
      <c r="C291" s="80">
        <v>0</v>
      </c>
      <c r="D291" s="81">
        <v>0</v>
      </c>
      <c r="E291" s="81">
        <v>0</v>
      </c>
      <c r="F291" s="81">
        <v>0</v>
      </c>
      <c r="G291" s="81">
        <v>0</v>
      </c>
      <c r="H291" s="80">
        <f>SUM(C291:G291)</f>
        <v>0</v>
      </c>
    </row>
    <row r="292" spans="1:8" x14ac:dyDescent="0.2">
      <c r="A292" s="182">
        <v>44621</v>
      </c>
      <c r="B292" s="79" t="s">
        <v>92</v>
      </c>
      <c r="C292" s="80">
        <v>0</v>
      </c>
      <c r="D292" s="81">
        <v>0</v>
      </c>
      <c r="E292" s="81">
        <v>1</v>
      </c>
      <c r="F292" s="81">
        <v>0</v>
      </c>
      <c r="G292" s="81">
        <v>3</v>
      </c>
      <c r="H292" s="80">
        <f>SUM(C292:G292)</f>
        <v>4</v>
      </c>
    </row>
    <row r="293" spans="1:8" x14ac:dyDescent="0.2">
      <c r="A293" s="182">
        <v>44621</v>
      </c>
      <c r="B293" s="79" t="s">
        <v>95</v>
      </c>
      <c r="C293" s="80">
        <v>0</v>
      </c>
      <c r="D293" s="81">
        <v>0</v>
      </c>
      <c r="E293" s="81">
        <v>0</v>
      </c>
      <c r="F293" s="81">
        <v>0</v>
      </c>
      <c r="G293" s="81">
        <v>0</v>
      </c>
      <c r="H293" s="80">
        <f>SUM(C293:G293)</f>
        <v>0</v>
      </c>
    </row>
    <row r="294" spans="1:8" x14ac:dyDescent="0.2">
      <c r="A294" s="182">
        <v>44621</v>
      </c>
      <c r="B294" s="79" t="s">
        <v>93</v>
      </c>
      <c r="C294" s="80">
        <v>0</v>
      </c>
      <c r="D294" s="81">
        <v>1</v>
      </c>
      <c r="E294" s="81">
        <v>0</v>
      </c>
      <c r="F294" s="81">
        <v>0</v>
      </c>
      <c r="G294" s="81">
        <v>0</v>
      </c>
      <c r="H294" s="80">
        <f>SUM(C294:G294)</f>
        <v>1</v>
      </c>
    </row>
    <row r="295" spans="1:8" x14ac:dyDescent="0.2">
      <c r="A295" s="182">
        <v>44621</v>
      </c>
      <c r="B295" s="79" t="s">
        <v>133</v>
      </c>
      <c r="C295" s="80">
        <v>0</v>
      </c>
      <c r="D295" s="81">
        <v>139</v>
      </c>
      <c r="E295" s="81">
        <v>267</v>
      </c>
      <c r="F295" s="81">
        <v>47</v>
      </c>
      <c r="G295" s="81">
        <v>20</v>
      </c>
      <c r="H295" s="80">
        <f>SUM(C295:G295)</f>
        <v>473</v>
      </c>
    </row>
    <row r="296" spans="1:8" x14ac:dyDescent="0.2">
      <c r="A296" s="182">
        <v>44621</v>
      </c>
      <c r="B296" s="79" t="s">
        <v>72</v>
      </c>
      <c r="C296" s="80"/>
      <c r="D296" s="81">
        <v>273</v>
      </c>
      <c r="E296" s="81">
        <v>228</v>
      </c>
      <c r="F296" s="81">
        <v>299</v>
      </c>
      <c r="G296" s="81">
        <v>141</v>
      </c>
      <c r="H296" s="80">
        <f>SUM(C296:G296)</f>
        <v>941</v>
      </c>
    </row>
    <row r="297" spans="1:8" x14ac:dyDescent="0.2">
      <c r="A297" s="181">
        <v>44621</v>
      </c>
      <c r="B297" s="178" t="s">
        <v>73</v>
      </c>
      <c r="C297" s="177">
        <f>SUM(C278:C296)</f>
        <v>1154</v>
      </c>
      <c r="D297" s="176">
        <f>SUM(D278:D296)</f>
        <v>2101</v>
      </c>
      <c r="E297" s="176">
        <f>SUM(E278:E296)</f>
        <v>2841</v>
      </c>
      <c r="F297" s="176">
        <f>SUM(F278:F296)</f>
        <v>828</v>
      </c>
      <c r="G297" s="176">
        <f>SUM(G278:G296)</f>
        <v>319</v>
      </c>
      <c r="H297" s="176">
        <f>SUM(C297:G297)</f>
        <v>7243</v>
      </c>
    </row>
    <row r="298" spans="1:8" s="139" customFormat="1" x14ac:dyDescent="0.2">
      <c r="A298" s="175"/>
      <c r="B298" s="93" t="s">
        <v>132</v>
      </c>
      <c r="C298" s="94">
        <f>C257+C277+C297</f>
        <v>2935</v>
      </c>
      <c r="D298" s="94">
        <f>D257+D277+D297</f>
        <v>5329</v>
      </c>
      <c r="E298" s="94">
        <f>E257+E277+E297</f>
        <v>7598</v>
      </c>
      <c r="F298" s="94">
        <f>F257+F277+F297</f>
        <v>2485</v>
      </c>
      <c r="G298" s="94">
        <f>G257+G277+G297</f>
        <v>880</v>
      </c>
      <c r="H298" s="94">
        <f>H257+H277+H297</f>
        <v>19227</v>
      </c>
    </row>
    <row r="299" spans="1:8" x14ac:dyDescent="0.2">
      <c r="A299" s="182">
        <v>44652</v>
      </c>
      <c r="B299" s="79" t="s">
        <v>87</v>
      </c>
      <c r="C299" s="80">
        <v>321</v>
      </c>
      <c r="D299" s="80">
        <v>691</v>
      </c>
      <c r="E299" s="80">
        <v>483</v>
      </c>
      <c r="F299" s="80">
        <v>71</v>
      </c>
      <c r="G299" s="80">
        <v>12</v>
      </c>
      <c r="H299" s="80">
        <f>SUM(C299:G299)</f>
        <v>1578</v>
      </c>
    </row>
    <row r="300" spans="1:8" x14ac:dyDescent="0.2">
      <c r="A300" s="182">
        <v>44653</v>
      </c>
      <c r="B300" s="79" t="s">
        <v>68</v>
      </c>
      <c r="C300" s="80">
        <v>123</v>
      </c>
      <c r="D300" s="81">
        <v>126</v>
      </c>
      <c r="E300" s="81">
        <v>462</v>
      </c>
      <c r="F300" s="81">
        <v>139</v>
      </c>
      <c r="G300" s="81">
        <v>65</v>
      </c>
      <c r="H300" s="80">
        <f>SUM(C300:G300)</f>
        <v>915</v>
      </c>
    </row>
    <row r="301" spans="1:8" x14ac:dyDescent="0.2">
      <c r="A301" s="182">
        <v>44654</v>
      </c>
      <c r="B301" s="79" t="s">
        <v>67</v>
      </c>
      <c r="C301" s="80">
        <v>3</v>
      </c>
      <c r="D301" s="81">
        <v>49</v>
      </c>
      <c r="E301" s="81">
        <v>70</v>
      </c>
      <c r="F301" s="81">
        <v>1</v>
      </c>
      <c r="G301" s="81">
        <v>7</v>
      </c>
      <c r="H301" s="80">
        <f>SUM(C301:G301)</f>
        <v>130</v>
      </c>
    </row>
    <row r="302" spans="1:8" x14ac:dyDescent="0.2">
      <c r="A302" s="182">
        <v>44655</v>
      </c>
      <c r="B302" s="79" t="s">
        <v>86</v>
      </c>
      <c r="C302" s="80">
        <v>11</v>
      </c>
      <c r="D302" s="81">
        <v>55</v>
      </c>
      <c r="E302" s="81">
        <v>69</v>
      </c>
      <c r="F302" s="81">
        <v>2</v>
      </c>
      <c r="G302" s="81">
        <v>0</v>
      </c>
      <c r="H302" s="80">
        <f>SUM(C302:G302)</f>
        <v>137</v>
      </c>
    </row>
    <row r="303" spans="1:8" x14ac:dyDescent="0.2">
      <c r="A303" s="182">
        <v>44656</v>
      </c>
      <c r="B303" s="79" t="s">
        <v>69</v>
      </c>
      <c r="C303" s="80">
        <v>109</v>
      </c>
      <c r="D303" s="81">
        <v>91</v>
      </c>
      <c r="E303" s="81">
        <v>110</v>
      </c>
      <c r="F303" s="81">
        <v>31</v>
      </c>
      <c r="G303" s="81">
        <v>20</v>
      </c>
      <c r="H303" s="80">
        <f>SUM(C303:G303)</f>
        <v>361</v>
      </c>
    </row>
    <row r="304" spans="1:8" x14ac:dyDescent="0.2">
      <c r="A304" s="182">
        <v>44657</v>
      </c>
      <c r="B304" s="79" t="s">
        <v>70</v>
      </c>
      <c r="C304" s="80">
        <v>0</v>
      </c>
      <c r="D304" s="81">
        <v>6</v>
      </c>
      <c r="E304" s="81">
        <v>23</v>
      </c>
      <c r="F304" s="81">
        <v>3</v>
      </c>
      <c r="G304" s="81">
        <v>1</v>
      </c>
      <c r="H304" s="80">
        <f>SUM(C304:G304)</f>
        <v>33</v>
      </c>
    </row>
    <row r="305" spans="1:10" x14ac:dyDescent="0.2">
      <c r="A305" s="182">
        <v>44658</v>
      </c>
      <c r="B305" s="79" t="s">
        <v>71</v>
      </c>
      <c r="C305" s="80">
        <v>207</v>
      </c>
      <c r="D305" s="81">
        <v>1</v>
      </c>
      <c r="E305" s="81">
        <v>0</v>
      </c>
      <c r="F305" s="81">
        <v>0</v>
      </c>
      <c r="G305" s="81">
        <v>0</v>
      </c>
      <c r="H305" s="80">
        <f>SUM(C305:G305)</f>
        <v>208</v>
      </c>
    </row>
    <row r="306" spans="1:10" x14ac:dyDescent="0.2">
      <c r="A306" s="182">
        <v>44659</v>
      </c>
      <c r="B306" s="79" t="s">
        <v>88</v>
      </c>
      <c r="C306" s="80">
        <v>69</v>
      </c>
      <c r="D306" s="81">
        <v>42</v>
      </c>
      <c r="E306" s="81">
        <v>302</v>
      </c>
      <c r="F306" s="81">
        <v>23</v>
      </c>
      <c r="G306" s="81">
        <v>3</v>
      </c>
      <c r="H306" s="80">
        <f>SUM(C306:G306)</f>
        <v>439</v>
      </c>
    </row>
    <row r="307" spans="1:10" x14ac:dyDescent="0.2">
      <c r="A307" s="182">
        <v>44660</v>
      </c>
      <c r="B307" s="79" t="s">
        <v>89</v>
      </c>
      <c r="C307" s="80">
        <v>51</v>
      </c>
      <c r="D307" s="81">
        <v>93</v>
      </c>
      <c r="E307" s="81">
        <v>76</v>
      </c>
      <c r="F307" s="81">
        <v>47</v>
      </c>
      <c r="G307" s="81">
        <v>2</v>
      </c>
      <c r="H307" s="80">
        <f>SUM(C307:G307)</f>
        <v>269</v>
      </c>
    </row>
    <row r="308" spans="1:10" x14ac:dyDescent="0.2">
      <c r="A308" s="182">
        <v>44661</v>
      </c>
      <c r="B308" s="79" t="s">
        <v>14</v>
      </c>
      <c r="C308" s="80">
        <v>107</v>
      </c>
      <c r="D308" s="81">
        <v>145</v>
      </c>
      <c r="E308" s="81">
        <v>111</v>
      </c>
      <c r="F308" s="81">
        <v>11</v>
      </c>
      <c r="G308" s="81">
        <v>3</v>
      </c>
      <c r="H308" s="80">
        <f>SUM(C308:G308)</f>
        <v>377</v>
      </c>
      <c r="J308" s="170"/>
    </row>
    <row r="309" spans="1:10" x14ac:dyDescent="0.2">
      <c r="A309" s="182">
        <v>44662</v>
      </c>
      <c r="B309" s="79" t="s">
        <v>128</v>
      </c>
      <c r="C309" s="80">
        <v>2</v>
      </c>
      <c r="D309" s="81">
        <v>74</v>
      </c>
      <c r="E309" s="81">
        <v>90</v>
      </c>
      <c r="F309" s="81">
        <v>142</v>
      </c>
      <c r="G309" s="81">
        <v>7</v>
      </c>
      <c r="H309" s="80">
        <f>SUM(C309:G309)</f>
        <v>315</v>
      </c>
      <c r="J309" s="169"/>
    </row>
    <row r="310" spans="1:10" x14ac:dyDescent="0.2">
      <c r="A310" s="182">
        <v>44663</v>
      </c>
      <c r="B310" s="79" t="s">
        <v>94</v>
      </c>
      <c r="C310" s="80">
        <v>0</v>
      </c>
      <c r="D310" s="81">
        <v>0</v>
      </c>
      <c r="E310" s="81">
        <v>117</v>
      </c>
      <c r="F310" s="81">
        <v>0</v>
      </c>
      <c r="G310" s="81">
        <v>0</v>
      </c>
      <c r="H310" s="80">
        <f>SUM(C310:G310)</f>
        <v>117</v>
      </c>
    </row>
    <row r="311" spans="1:10" x14ac:dyDescent="0.2">
      <c r="A311" s="182">
        <v>44664</v>
      </c>
      <c r="B311" s="79" t="s">
        <v>90</v>
      </c>
      <c r="C311" s="80">
        <v>0</v>
      </c>
      <c r="D311" s="81">
        <v>0</v>
      </c>
      <c r="E311" s="81">
        <v>17</v>
      </c>
      <c r="F311" s="81">
        <v>0</v>
      </c>
      <c r="G311" s="81">
        <v>0</v>
      </c>
      <c r="H311" s="80">
        <f>SUM(C311:G311)</f>
        <v>17</v>
      </c>
    </row>
    <row r="312" spans="1:10" x14ac:dyDescent="0.2">
      <c r="A312" s="182">
        <v>44665</v>
      </c>
      <c r="B312" s="79" t="s">
        <v>91</v>
      </c>
      <c r="C312" s="80">
        <v>0</v>
      </c>
      <c r="D312" s="81">
        <v>0</v>
      </c>
      <c r="E312" s="81">
        <v>1</v>
      </c>
      <c r="F312" s="81">
        <v>0</v>
      </c>
      <c r="G312" s="81">
        <v>0</v>
      </c>
      <c r="H312" s="80">
        <f>SUM(C312:G312)</f>
        <v>1</v>
      </c>
    </row>
    <row r="313" spans="1:10" x14ac:dyDescent="0.2">
      <c r="A313" s="182">
        <v>44666</v>
      </c>
      <c r="B313" s="79" t="s">
        <v>92</v>
      </c>
      <c r="C313" s="80">
        <v>0</v>
      </c>
      <c r="D313" s="81">
        <v>1</v>
      </c>
      <c r="E313" s="81">
        <v>3</v>
      </c>
      <c r="F313" s="81">
        <v>0</v>
      </c>
      <c r="G313" s="81">
        <v>2</v>
      </c>
      <c r="H313" s="80">
        <f>SUM(C313:G313)</f>
        <v>6</v>
      </c>
    </row>
    <row r="314" spans="1:10" x14ac:dyDescent="0.2">
      <c r="A314" s="182">
        <v>44667</v>
      </c>
      <c r="B314" s="79" t="s">
        <v>95</v>
      </c>
      <c r="C314" s="80">
        <v>0</v>
      </c>
      <c r="D314" s="81">
        <v>114</v>
      </c>
      <c r="E314" s="81">
        <v>68</v>
      </c>
      <c r="F314" s="81">
        <v>0</v>
      </c>
      <c r="G314" s="81">
        <v>1</v>
      </c>
      <c r="H314" s="80">
        <f>SUM(C314:G314)</f>
        <v>183</v>
      </c>
    </row>
    <row r="315" spans="1:10" x14ac:dyDescent="0.2">
      <c r="A315" s="182">
        <v>44668</v>
      </c>
      <c r="B315" s="79" t="s">
        <v>93</v>
      </c>
      <c r="C315" s="80">
        <v>0</v>
      </c>
      <c r="D315" s="81">
        <v>0</v>
      </c>
      <c r="E315" s="81">
        <v>1</v>
      </c>
      <c r="F315" s="81">
        <v>0</v>
      </c>
      <c r="G315" s="81">
        <v>0</v>
      </c>
      <c r="H315" s="80">
        <f>SUM(C315:G315)</f>
        <v>1</v>
      </c>
    </row>
    <row r="316" spans="1:10" x14ac:dyDescent="0.2">
      <c r="A316" s="182">
        <v>44669</v>
      </c>
      <c r="B316" s="79" t="s">
        <v>133</v>
      </c>
      <c r="C316" s="80">
        <v>0</v>
      </c>
      <c r="D316" s="81">
        <v>62</v>
      </c>
      <c r="E316" s="81">
        <v>140</v>
      </c>
      <c r="F316" s="81">
        <v>16</v>
      </c>
      <c r="G316" s="81">
        <v>5</v>
      </c>
      <c r="H316" s="80">
        <f>SUM(C316:G316)</f>
        <v>223</v>
      </c>
    </row>
    <row r="317" spans="1:10" x14ac:dyDescent="0.2">
      <c r="A317" s="182">
        <v>44670</v>
      </c>
      <c r="B317" s="79" t="s">
        <v>72</v>
      </c>
      <c r="C317" s="80"/>
      <c r="D317" s="81">
        <v>52</v>
      </c>
      <c r="E317" s="81">
        <v>115</v>
      </c>
      <c r="F317" s="81">
        <v>12</v>
      </c>
      <c r="G317" s="81">
        <v>89</v>
      </c>
      <c r="H317" s="80">
        <f>SUM(C317:G317)</f>
        <v>268</v>
      </c>
    </row>
    <row r="318" spans="1:10" x14ac:dyDescent="0.2">
      <c r="A318" s="181">
        <v>44671</v>
      </c>
      <c r="B318" s="178" t="s">
        <v>73</v>
      </c>
      <c r="C318" s="177">
        <f>SUM(C299:C317)</f>
        <v>1003</v>
      </c>
      <c r="D318" s="176">
        <f>SUM(D299:D317)</f>
        <v>1602</v>
      </c>
      <c r="E318" s="176">
        <f>SUM(E299:E317)</f>
        <v>2258</v>
      </c>
      <c r="F318" s="176">
        <f>SUM(F299:F317)</f>
        <v>498</v>
      </c>
      <c r="G318" s="176">
        <f>SUM(G299:G317)</f>
        <v>217</v>
      </c>
      <c r="H318" s="176">
        <f>SUM(C318:G318)</f>
        <v>5578</v>
      </c>
    </row>
    <row r="319" spans="1:10" x14ac:dyDescent="0.2">
      <c r="A319" s="182">
        <v>44682</v>
      </c>
      <c r="B319" s="79" t="s">
        <v>87</v>
      </c>
      <c r="C319" s="80">
        <v>344</v>
      </c>
      <c r="D319" s="80">
        <v>694</v>
      </c>
      <c r="E319" s="80">
        <v>617</v>
      </c>
      <c r="F319" s="80">
        <v>68</v>
      </c>
      <c r="G319" s="80">
        <v>33</v>
      </c>
      <c r="H319" s="80">
        <f>SUM(C319:G319)</f>
        <v>1756</v>
      </c>
    </row>
    <row r="320" spans="1:10" x14ac:dyDescent="0.2">
      <c r="A320" s="182">
        <v>44683</v>
      </c>
      <c r="B320" s="79" t="s">
        <v>68</v>
      </c>
      <c r="C320" s="80">
        <v>271</v>
      </c>
      <c r="D320" s="81">
        <v>184</v>
      </c>
      <c r="E320" s="81">
        <v>497</v>
      </c>
      <c r="F320" s="81">
        <v>186</v>
      </c>
      <c r="G320" s="81">
        <v>92</v>
      </c>
      <c r="H320" s="80">
        <f>SUM(C320:G320)</f>
        <v>1230</v>
      </c>
    </row>
    <row r="321" spans="1:10" x14ac:dyDescent="0.2">
      <c r="A321" s="182">
        <v>44684</v>
      </c>
      <c r="B321" s="79" t="s">
        <v>67</v>
      </c>
      <c r="C321" s="80">
        <v>6</v>
      </c>
      <c r="D321" s="81">
        <v>69</v>
      </c>
      <c r="E321" s="81">
        <v>152</v>
      </c>
      <c r="F321" s="81">
        <v>6</v>
      </c>
      <c r="G321" s="81">
        <v>1</v>
      </c>
      <c r="H321" s="80">
        <f>SUM(C321:G321)</f>
        <v>234</v>
      </c>
    </row>
    <row r="322" spans="1:10" x14ac:dyDescent="0.2">
      <c r="A322" s="182">
        <v>44685</v>
      </c>
      <c r="B322" s="79" t="s">
        <v>86</v>
      </c>
      <c r="C322" s="80">
        <v>20</v>
      </c>
      <c r="D322" s="81">
        <v>49</v>
      </c>
      <c r="E322" s="81">
        <v>68</v>
      </c>
      <c r="F322" s="81">
        <v>1</v>
      </c>
      <c r="G322" s="81">
        <v>2</v>
      </c>
      <c r="H322" s="80">
        <f>SUM(C322:G322)</f>
        <v>140</v>
      </c>
    </row>
    <row r="323" spans="1:10" x14ac:dyDescent="0.2">
      <c r="A323" s="182">
        <v>44686</v>
      </c>
      <c r="B323" s="79" t="s">
        <v>69</v>
      </c>
      <c r="C323" s="80">
        <v>107</v>
      </c>
      <c r="D323" s="81">
        <v>12</v>
      </c>
      <c r="E323" s="81">
        <v>338</v>
      </c>
      <c r="F323" s="81">
        <v>72</v>
      </c>
      <c r="G323" s="81">
        <v>17</v>
      </c>
      <c r="H323" s="80">
        <f>SUM(C323:G323)</f>
        <v>546</v>
      </c>
    </row>
    <row r="324" spans="1:10" x14ac:dyDescent="0.2">
      <c r="A324" s="182">
        <v>44687</v>
      </c>
      <c r="B324" s="79" t="s">
        <v>70</v>
      </c>
      <c r="C324" s="80">
        <v>6</v>
      </c>
      <c r="D324" s="81">
        <v>124</v>
      </c>
      <c r="E324" s="81">
        <v>24</v>
      </c>
      <c r="F324" s="81">
        <v>2</v>
      </c>
      <c r="G324" s="81">
        <v>1</v>
      </c>
      <c r="H324" s="80">
        <f>SUM(C324:G324)</f>
        <v>157</v>
      </c>
    </row>
    <row r="325" spans="1:10" x14ac:dyDescent="0.2">
      <c r="A325" s="182">
        <v>44688</v>
      </c>
      <c r="B325" s="79" t="s">
        <v>71</v>
      </c>
      <c r="C325" s="80">
        <v>267</v>
      </c>
      <c r="D325" s="81">
        <v>7</v>
      </c>
      <c r="E325" s="81">
        <v>0</v>
      </c>
      <c r="F325" s="81">
        <v>0</v>
      </c>
      <c r="G325" s="81">
        <v>0</v>
      </c>
      <c r="H325" s="80">
        <f>SUM(C325:G325)</f>
        <v>274</v>
      </c>
    </row>
    <row r="326" spans="1:10" x14ac:dyDescent="0.2">
      <c r="A326" s="182">
        <v>44689</v>
      </c>
      <c r="B326" s="79" t="s">
        <v>88</v>
      </c>
      <c r="C326" s="80">
        <v>71</v>
      </c>
      <c r="D326" s="81">
        <v>36</v>
      </c>
      <c r="E326" s="81">
        <v>339</v>
      </c>
      <c r="F326" s="81">
        <v>26</v>
      </c>
      <c r="G326" s="81">
        <v>2</v>
      </c>
      <c r="H326" s="80">
        <f>SUM(C326:G326)</f>
        <v>474</v>
      </c>
    </row>
    <row r="327" spans="1:10" x14ac:dyDescent="0.2">
      <c r="A327" s="182">
        <v>44690</v>
      </c>
      <c r="B327" s="79" t="s">
        <v>89</v>
      </c>
      <c r="C327" s="80">
        <v>51</v>
      </c>
      <c r="D327" s="81">
        <v>134</v>
      </c>
      <c r="E327" s="81">
        <v>101</v>
      </c>
      <c r="F327" s="81">
        <v>40</v>
      </c>
      <c r="G327" s="81">
        <v>5</v>
      </c>
      <c r="H327" s="80">
        <f>SUM(C327:G327)</f>
        <v>331</v>
      </c>
    </row>
    <row r="328" spans="1:10" x14ac:dyDescent="0.2">
      <c r="A328" s="182">
        <v>44691</v>
      </c>
      <c r="B328" s="79" t="s">
        <v>14</v>
      </c>
      <c r="C328" s="80">
        <v>104</v>
      </c>
      <c r="D328" s="81">
        <v>122</v>
      </c>
      <c r="E328" s="81">
        <v>150</v>
      </c>
      <c r="F328" s="81">
        <v>13</v>
      </c>
      <c r="G328" s="81">
        <v>0</v>
      </c>
      <c r="H328" s="80">
        <f>SUM(C328:G328)</f>
        <v>389</v>
      </c>
      <c r="J328" s="170"/>
    </row>
    <row r="329" spans="1:10" x14ac:dyDescent="0.2">
      <c r="A329" s="182">
        <v>44692</v>
      </c>
      <c r="B329" s="79" t="s">
        <v>128</v>
      </c>
      <c r="C329" s="80">
        <v>17</v>
      </c>
      <c r="D329" s="81">
        <v>74</v>
      </c>
      <c r="E329" s="81">
        <v>197</v>
      </c>
      <c r="F329" s="81">
        <v>212</v>
      </c>
      <c r="G329" s="81">
        <v>26</v>
      </c>
      <c r="H329" s="80">
        <f>SUM(C329:G329)</f>
        <v>526</v>
      </c>
      <c r="J329" s="169"/>
    </row>
    <row r="330" spans="1:10" x14ac:dyDescent="0.2">
      <c r="A330" s="182">
        <v>44693</v>
      </c>
      <c r="B330" s="79" t="s">
        <v>94</v>
      </c>
      <c r="C330" s="80">
        <v>0</v>
      </c>
      <c r="D330" s="81">
        <v>0</v>
      </c>
      <c r="E330" s="81">
        <v>113</v>
      </c>
      <c r="F330" s="81"/>
      <c r="G330" s="81">
        <v>0</v>
      </c>
      <c r="H330" s="80">
        <f>SUM(C330:G330)</f>
        <v>113</v>
      </c>
    </row>
    <row r="331" spans="1:10" x14ac:dyDescent="0.2">
      <c r="A331" s="182">
        <v>44694</v>
      </c>
      <c r="B331" s="79" t="s">
        <v>90</v>
      </c>
      <c r="C331" s="80">
        <v>0</v>
      </c>
      <c r="D331" s="81">
        <v>0</v>
      </c>
      <c r="E331" s="81">
        <v>4</v>
      </c>
      <c r="F331" s="81"/>
      <c r="G331" s="81">
        <v>0</v>
      </c>
      <c r="H331" s="80">
        <f>SUM(C331:G331)</f>
        <v>4</v>
      </c>
    </row>
    <row r="332" spans="1:10" x14ac:dyDescent="0.2">
      <c r="A332" s="182">
        <v>44695</v>
      </c>
      <c r="B332" s="79" t="s">
        <v>91</v>
      </c>
      <c r="C332" s="80">
        <v>0</v>
      </c>
      <c r="D332" s="81">
        <v>0</v>
      </c>
      <c r="E332" s="81">
        <v>0</v>
      </c>
      <c r="F332" s="81"/>
      <c r="G332" s="81">
        <v>0</v>
      </c>
      <c r="H332" s="80">
        <f>SUM(C332:G332)</f>
        <v>0</v>
      </c>
    </row>
    <row r="333" spans="1:10" x14ac:dyDescent="0.2">
      <c r="A333" s="182">
        <v>44696</v>
      </c>
      <c r="B333" s="79" t="s">
        <v>92</v>
      </c>
      <c r="C333" s="80">
        <v>0</v>
      </c>
      <c r="D333" s="81">
        <v>1</v>
      </c>
      <c r="E333" s="81">
        <v>1</v>
      </c>
      <c r="F333" s="81"/>
      <c r="G333" s="81">
        <v>1</v>
      </c>
      <c r="H333" s="80">
        <f>SUM(C333:G333)</f>
        <v>3</v>
      </c>
    </row>
    <row r="334" spans="1:10" x14ac:dyDescent="0.2">
      <c r="A334" s="182">
        <v>44697</v>
      </c>
      <c r="B334" s="79" t="s">
        <v>95</v>
      </c>
      <c r="C334" s="80">
        <v>0</v>
      </c>
      <c r="D334" s="81">
        <v>199</v>
      </c>
      <c r="E334" s="81">
        <v>105</v>
      </c>
      <c r="F334" s="81"/>
      <c r="G334" s="81">
        <v>0</v>
      </c>
      <c r="H334" s="80">
        <f>SUM(C334:G334)</f>
        <v>304</v>
      </c>
    </row>
    <row r="335" spans="1:10" x14ac:dyDescent="0.2">
      <c r="A335" s="182">
        <v>44698</v>
      </c>
      <c r="B335" s="79" t="s">
        <v>93</v>
      </c>
      <c r="C335" s="80">
        <v>2</v>
      </c>
      <c r="D335" s="81">
        <v>0</v>
      </c>
      <c r="E335" s="81">
        <v>3</v>
      </c>
      <c r="F335" s="81">
        <v>1</v>
      </c>
      <c r="G335" s="81">
        <v>0</v>
      </c>
      <c r="H335" s="80">
        <f>SUM(C335:G335)</f>
        <v>6</v>
      </c>
    </row>
    <row r="336" spans="1:10" x14ac:dyDescent="0.2">
      <c r="A336" s="182">
        <v>44699</v>
      </c>
      <c r="B336" s="79" t="s">
        <v>133</v>
      </c>
      <c r="C336" s="80">
        <v>0</v>
      </c>
      <c r="D336" s="81">
        <v>41</v>
      </c>
      <c r="E336" s="81">
        <v>73</v>
      </c>
      <c r="F336" s="81">
        <v>11</v>
      </c>
      <c r="G336" s="81">
        <v>3</v>
      </c>
      <c r="H336" s="80">
        <f>SUM(C336:G336)</f>
        <v>128</v>
      </c>
    </row>
    <row r="337" spans="1:8" x14ac:dyDescent="0.2">
      <c r="A337" s="182">
        <v>44700</v>
      </c>
      <c r="B337" s="79" t="s">
        <v>72</v>
      </c>
      <c r="C337" s="80"/>
      <c r="D337" s="81"/>
      <c r="E337" s="81">
        <v>154</v>
      </c>
      <c r="F337" s="81">
        <v>3</v>
      </c>
      <c r="G337" s="81">
        <v>176</v>
      </c>
      <c r="H337" s="80">
        <f>SUM(C337:G337)</f>
        <v>333</v>
      </c>
    </row>
    <row r="338" spans="1:8" x14ac:dyDescent="0.2">
      <c r="A338" s="181">
        <v>44701</v>
      </c>
      <c r="B338" s="178" t="s">
        <v>73</v>
      </c>
      <c r="C338" s="177">
        <f>SUM(C319:C337)</f>
        <v>1266</v>
      </c>
      <c r="D338" s="176">
        <f>SUM(D319:D337)</f>
        <v>1746</v>
      </c>
      <c r="E338" s="176">
        <f>SUM(E319:E337)</f>
        <v>2936</v>
      </c>
      <c r="F338" s="176">
        <f>SUM(F319:F337)</f>
        <v>641</v>
      </c>
      <c r="G338" s="176">
        <f>SUM(G319:G337)</f>
        <v>359</v>
      </c>
      <c r="H338" s="176">
        <f>SUM(C338:G338)</f>
        <v>6948</v>
      </c>
    </row>
    <row r="339" spans="1:8" x14ac:dyDescent="0.2">
      <c r="A339" s="182">
        <v>44713</v>
      </c>
      <c r="B339" s="79" t="s">
        <v>87</v>
      </c>
      <c r="C339" s="80">
        <v>353</v>
      </c>
      <c r="D339" s="80">
        <v>741</v>
      </c>
      <c r="E339" s="80">
        <v>752</v>
      </c>
      <c r="F339" s="80">
        <v>77</v>
      </c>
      <c r="G339" s="80">
        <v>25</v>
      </c>
      <c r="H339" s="80">
        <f>SUM(C339:G339)</f>
        <v>1948</v>
      </c>
    </row>
    <row r="340" spans="1:8" x14ac:dyDescent="0.2">
      <c r="A340" s="182">
        <v>44714</v>
      </c>
      <c r="B340" s="79" t="s">
        <v>68</v>
      </c>
      <c r="C340" s="80">
        <v>172</v>
      </c>
      <c r="D340" s="81">
        <v>168</v>
      </c>
      <c r="E340" s="81">
        <v>509</v>
      </c>
      <c r="F340" s="81">
        <v>273</v>
      </c>
      <c r="G340" s="81">
        <v>138</v>
      </c>
      <c r="H340" s="80">
        <f>SUM(C340:G340)</f>
        <v>1260</v>
      </c>
    </row>
    <row r="341" spans="1:8" x14ac:dyDescent="0.2">
      <c r="A341" s="182">
        <v>44715</v>
      </c>
      <c r="B341" s="79" t="s">
        <v>67</v>
      </c>
      <c r="C341" s="80">
        <v>3</v>
      </c>
      <c r="D341" s="81">
        <v>94</v>
      </c>
      <c r="E341" s="81">
        <v>142</v>
      </c>
      <c r="F341" s="81">
        <v>5</v>
      </c>
      <c r="G341" s="81">
        <v>5</v>
      </c>
      <c r="H341" s="80">
        <f>SUM(C341:G341)</f>
        <v>249</v>
      </c>
    </row>
    <row r="342" spans="1:8" x14ac:dyDescent="0.2">
      <c r="A342" s="182">
        <v>44716</v>
      </c>
      <c r="B342" s="79" t="s">
        <v>86</v>
      </c>
      <c r="C342" s="80">
        <v>14</v>
      </c>
      <c r="D342" s="81">
        <v>35</v>
      </c>
      <c r="E342" s="81">
        <v>56</v>
      </c>
      <c r="F342" s="81">
        <v>1</v>
      </c>
      <c r="G342" s="81">
        <v>0</v>
      </c>
      <c r="H342" s="80">
        <f>SUM(C342:G342)</f>
        <v>106</v>
      </c>
    </row>
    <row r="343" spans="1:8" x14ac:dyDescent="0.2">
      <c r="A343" s="182">
        <v>44717</v>
      </c>
      <c r="B343" s="79" t="s">
        <v>69</v>
      </c>
      <c r="C343" s="80">
        <v>181</v>
      </c>
      <c r="D343" s="81">
        <v>95</v>
      </c>
      <c r="E343" s="81">
        <v>222</v>
      </c>
      <c r="F343" s="81">
        <v>60</v>
      </c>
      <c r="G343" s="81">
        <v>38</v>
      </c>
      <c r="H343" s="80">
        <f>SUM(C343:G343)</f>
        <v>596</v>
      </c>
    </row>
    <row r="344" spans="1:8" x14ac:dyDescent="0.2">
      <c r="A344" s="182">
        <v>44718</v>
      </c>
      <c r="B344" s="79" t="s">
        <v>70</v>
      </c>
      <c r="C344" s="80">
        <v>5</v>
      </c>
      <c r="D344" s="81">
        <v>22</v>
      </c>
      <c r="E344" s="81">
        <v>30</v>
      </c>
      <c r="F344" s="81">
        <v>2</v>
      </c>
      <c r="G344" s="81">
        <v>4</v>
      </c>
      <c r="H344" s="80">
        <f>SUM(C344:G344)</f>
        <v>63</v>
      </c>
    </row>
    <row r="345" spans="1:8" x14ac:dyDescent="0.2">
      <c r="A345" s="182">
        <v>44719</v>
      </c>
      <c r="B345" s="79" t="s">
        <v>71</v>
      </c>
      <c r="C345" s="80">
        <v>217</v>
      </c>
      <c r="D345" s="81">
        <v>0</v>
      </c>
      <c r="E345" s="81">
        <v>0</v>
      </c>
      <c r="F345" s="81">
        <v>0</v>
      </c>
      <c r="G345" s="81">
        <v>0</v>
      </c>
      <c r="H345" s="80">
        <f>SUM(C345:G345)</f>
        <v>217</v>
      </c>
    </row>
    <row r="346" spans="1:8" x14ac:dyDescent="0.2">
      <c r="A346" s="182">
        <v>44720</v>
      </c>
      <c r="B346" s="79" t="s">
        <v>88</v>
      </c>
      <c r="C346" s="80">
        <v>72</v>
      </c>
      <c r="D346" s="81">
        <v>37</v>
      </c>
      <c r="E346" s="81">
        <v>364</v>
      </c>
      <c r="F346" s="81">
        <v>30</v>
      </c>
      <c r="G346" s="81">
        <v>6</v>
      </c>
      <c r="H346" s="80">
        <f>SUM(C346:G346)</f>
        <v>509</v>
      </c>
    </row>
    <row r="347" spans="1:8" x14ac:dyDescent="0.2">
      <c r="A347" s="182">
        <v>44721</v>
      </c>
      <c r="B347" s="79" t="s">
        <v>89</v>
      </c>
      <c r="C347" s="80">
        <v>54</v>
      </c>
      <c r="D347" s="81">
        <v>136</v>
      </c>
      <c r="E347" s="81">
        <v>129</v>
      </c>
      <c r="F347" s="81">
        <v>36</v>
      </c>
      <c r="G347" s="81">
        <v>2</v>
      </c>
      <c r="H347" s="80">
        <f>SUM(C347:G347)</f>
        <v>357</v>
      </c>
    </row>
    <row r="348" spans="1:8" x14ac:dyDescent="0.2">
      <c r="A348" s="182">
        <v>44722</v>
      </c>
      <c r="B348" s="79" t="s">
        <v>14</v>
      </c>
      <c r="C348" s="80">
        <v>97</v>
      </c>
      <c r="D348" s="81">
        <v>82</v>
      </c>
      <c r="E348" s="81">
        <v>146</v>
      </c>
      <c r="F348" s="81">
        <v>9</v>
      </c>
      <c r="G348" s="81">
        <v>0</v>
      </c>
      <c r="H348" s="80">
        <f>SUM(C348:G348)</f>
        <v>334</v>
      </c>
    </row>
    <row r="349" spans="1:8" x14ac:dyDescent="0.2">
      <c r="A349" s="182">
        <v>44723</v>
      </c>
      <c r="B349" s="79" t="s">
        <v>128</v>
      </c>
      <c r="C349" s="80">
        <v>6</v>
      </c>
      <c r="D349" s="81">
        <v>130</v>
      </c>
      <c r="E349" s="81">
        <v>327</v>
      </c>
      <c r="F349" s="81">
        <v>426</v>
      </c>
      <c r="G349" s="81">
        <v>76</v>
      </c>
      <c r="H349" s="80">
        <f>SUM(C349:G349)</f>
        <v>965</v>
      </c>
    </row>
    <row r="350" spans="1:8" x14ac:dyDescent="0.2">
      <c r="A350" s="182">
        <v>44724</v>
      </c>
      <c r="B350" s="79" t="s">
        <v>94</v>
      </c>
      <c r="C350" s="80">
        <v>0</v>
      </c>
      <c r="D350" s="81">
        <v>0</v>
      </c>
      <c r="E350" s="81">
        <v>85</v>
      </c>
      <c r="F350" s="81">
        <v>0</v>
      </c>
      <c r="G350" s="81">
        <v>0</v>
      </c>
      <c r="H350" s="80">
        <f>SUM(C350:G350)</f>
        <v>85</v>
      </c>
    </row>
    <row r="351" spans="1:8" x14ac:dyDescent="0.2">
      <c r="A351" s="182">
        <v>44725</v>
      </c>
      <c r="B351" s="79" t="s">
        <v>90</v>
      </c>
      <c r="C351" s="80">
        <v>0</v>
      </c>
      <c r="D351" s="81">
        <v>0</v>
      </c>
      <c r="E351" s="81">
        <v>5</v>
      </c>
      <c r="F351" s="81">
        <v>0</v>
      </c>
      <c r="G351" s="81">
        <v>0</v>
      </c>
      <c r="H351" s="80">
        <f>SUM(C351:G351)</f>
        <v>5</v>
      </c>
    </row>
    <row r="352" spans="1:8" x14ac:dyDescent="0.2">
      <c r="A352" s="182">
        <v>44726</v>
      </c>
      <c r="B352" s="79" t="s">
        <v>91</v>
      </c>
      <c r="C352" s="80">
        <v>0</v>
      </c>
      <c r="D352" s="81">
        <v>0</v>
      </c>
      <c r="E352" s="81">
        <v>0</v>
      </c>
      <c r="F352" s="81">
        <v>0</v>
      </c>
      <c r="G352" s="81">
        <v>0</v>
      </c>
      <c r="H352" s="80">
        <f>SUM(C352:G352)</f>
        <v>0</v>
      </c>
    </row>
    <row r="353" spans="1:8" x14ac:dyDescent="0.2">
      <c r="A353" s="182">
        <v>44727</v>
      </c>
      <c r="B353" s="79" t="s">
        <v>92</v>
      </c>
      <c r="C353" s="80">
        <v>0</v>
      </c>
      <c r="D353" s="81">
        <v>0</v>
      </c>
      <c r="E353" s="81">
        <v>1</v>
      </c>
      <c r="F353" s="81">
        <v>0</v>
      </c>
      <c r="G353" s="81">
        <v>6</v>
      </c>
      <c r="H353" s="80">
        <f>SUM(C353:G353)</f>
        <v>7</v>
      </c>
    </row>
    <row r="354" spans="1:8" x14ac:dyDescent="0.2">
      <c r="A354" s="182">
        <v>44728</v>
      </c>
      <c r="B354" s="79" t="s">
        <v>95</v>
      </c>
      <c r="C354" s="80">
        <v>0</v>
      </c>
      <c r="D354" s="81">
        <v>234</v>
      </c>
      <c r="E354" s="81">
        <v>81</v>
      </c>
      <c r="F354" s="81">
        <v>0</v>
      </c>
      <c r="G354" s="81">
        <v>1</v>
      </c>
      <c r="H354" s="80">
        <f>SUM(C354:G354)</f>
        <v>316</v>
      </c>
    </row>
    <row r="355" spans="1:8" x14ac:dyDescent="0.2">
      <c r="A355" s="182">
        <v>44729</v>
      </c>
      <c r="B355" s="79" t="s">
        <v>93</v>
      </c>
      <c r="C355" s="80">
        <v>0</v>
      </c>
      <c r="D355" s="81">
        <v>0</v>
      </c>
      <c r="E355" s="81">
        <v>2</v>
      </c>
      <c r="F355" s="81">
        <v>0</v>
      </c>
      <c r="G355" s="81">
        <v>0</v>
      </c>
      <c r="H355" s="80">
        <f>SUM(C355:G355)</f>
        <v>2</v>
      </c>
    </row>
    <row r="356" spans="1:8" x14ac:dyDescent="0.2">
      <c r="A356" s="182">
        <v>44730</v>
      </c>
      <c r="B356" s="79" t="s">
        <v>133</v>
      </c>
      <c r="C356" s="80">
        <v>0</v>
      </c>
      <c r="D356" s="81">
        <v>29</v>
      </c>
      <c r="E356" s="81">
        <v>36</v>
      </c>
      <c r="F356" s="81">
        <v>2</v>
      </c>
      <c r="G356" s="81">
        <v>7</v>
      </c>
      <c r="H356" s="80">
        <f>SUM(C356:G356)</f>
        <v>74</v>
      </c>
    </row>
    <row r="357" spans="1:8" x14ac:dyDescent="0.2">
      <c r="A357" s="182">
        <v>44731</v>
      </c>
      <c r="B357" s="79" t="s">
        <v>72</v>
      </c>
      <c r="C357" s="80">
        <v>21</v>
      </c>
      <c r="D357" s="81">
        <v>0</v>
      </c>
      <c r="E357" s="81">
        <v>0</v>
      </c>
      <c r="F357" s="81">
        <v>0</v>
      </c>
      <c r="G357" s="81">
        <v>111</v>
      </c>
      <c r="H357" s="80">
        <f>SUM(C357:G357)</f>
        <v>132</v>
      </c>
    </row>
    <row r="358" spans="1:8" x14ac:dyDescent="0.2">
      <c r="A358" s="181">
        <v>44732</v>
      </c>
      <c r="B358" s="178" t="s">
        <v>73</v>
      </c>
      <c r="C358" s="177">
        <f>SUM(C339:C357)</f>
        <v>1195</v>
      </c>
      <c r="D358" s="176">
        <f>SUM(D339:D357)</f>
        <v>1803</v>
      </c>
      <c r="E358" s="176">
        <f>SUM(E339:E357)</f>
        <v>2887</v>
      </c>
      <c r="F358" s="176">
        <f>SUM(F339:F357)</f>
        <v>921</v>
      </c>
      <c r="G358" s="176">
        <f>SUM(G339:G357)</f>
        <v>419</v>
      </c>
      <c r="H358" s="176">
        <f>SUM(C358:G358)</f>
        <v>7225</v>
      </c>
    </row>
    <row r="359" spans="1:8" s="139" customFormat="1" x14ac:dyDescent="0.2">
      <c r="A359" s="175"/>
      <c r="B359" s="93" t="s">
        <v>132</v>
      </c>
      <c r="C359" s="94">
        <f>C318+C338+C358</f>
        <v>3464</v>
      </c>
      <c r="D359" s="94">
        <f>D318+D338+D358</f>
        <v>5151</v>
      </c>
      <c r="E359" s="94">
        <f>E318+E338+E358</f>
        <v>8081</v>
      </c>
      <c r="F359" s="94">
        <f>F318+F338+F358</f>
        <v>2060</v>
      </c>
      <c r="G359" s="94">
        <f>G318+G338+G358</f>
        <v>995</v>
      </c>
      <c r="H359" s="94">
        <f>H318+H338+H358</f>
        <v>19751</v>
      </c>
    </row>
    <row r="360" spans="1:8" s="139" customFormat="1" x14ac:dyDescent="0.2">
      <c r="A360" s="180">
        <v>44743</v>
      </c>
      <c r="B360" s="79" t="s">
        <v>87</v>
      </c>
      <c r="C360" s="80">
        <v>397</v>
      </c>
      <c r="D360" s="80">
        <v>782</v>
      </c>
      <c r="E360" s="80">
        <v>745</v>
      </c>
      <c r="F360" s="80">
        <v>93</v>
      </c>
      <c r="G360" s="80">
        <v>33</v>
      </c>
      <c r="H360" s="80">
        <f>SUM(C360:G360)</f>
        <v>2050</v>
      </c>
    </row>
    <row r="361" spans="1:8" s="139" customFormat="1" x14ac:dyDescent="0.2">
      <c r="A361" s="180">
        <v>44744</v>
      </c>
      <c r="B361" s="79" t="s">
        <v>68</v>
      </c>
      <c r="C361" s="80">
        <v>138</v>
      </c>
      <c r="D361" s="81">
        <v>231</v>
      </c>
      <c r="E361" s="81">
        <v>612</v>
      </c>
      <c r="F361" s="81">
        <v>270</v>
      </c>
      <c r="G361" s="81">
        <v>107</v>
      </c>
      <c r="H361" s="80">
        <f>SUM(C361:G361)</f>
        <v>1358</v>
      </c>
    </row>
    <row r="362" spans="1:8" s="139" customFormat="1" x14ac:dyDescent="0.2">
      <c r="A362" s="180">
        <v>44745</v>
      </c>
      <c r="B362" s="79" t="s">
        <v>67</v>
      </c>
      <c r="C362" s="80">
        <v>8</v>
      </c>
      <c r="D362" s="81">
        <v>54</v>
      </c>
      <c r="E362" s="81">
        <v>107</v>
      </c>
      <c r="F362" s="81">
        <v>2</v>
      </c>
      <c r="G362" s="81">
        <v>1</v>
      </c>
      <c r="H362" s="80">
        <f>SUM(C362:G362)</f>
        <v>172</v>
      </c>
    </row>
    <row r="363" spans="1:8" s="139" customFormat="1" x14ac:dyDescent="0.2">
      <c r="A363" s="180">
        <v>44746</v>
      </c>
      <c r="B363" s="79" t="s">
        <v>86</v>
      </c>
      <c r="C363" s="80">
        <v>25</v>
      </c>
      <c r="D363" s="81">
        <v>24</v>
      </c>
      <c r="E363" s="81">
        <v>34</v>
      </c>
      <c r="F363" s="81">
        <v>0</v>
      </c>
      <c r="G363" s="81">
        <v>0</v>
      </c>
      <c r="H363" s="80">
        <f>SUM(C363:G363)</f>
        <v>83</v>
      </c>
    </row>
    <row r="364" spans="1:8" s="139" customFormat="1" x14ac:dyDescent="0.2">
      <c r="A364" s="180">
        <v>44747</v>
      </c>
      <c r="B364" s="79" t="s">
        <v>69</v>
      </c>
      <c r="C364" s="80">
        <v>192</v>
      </c>
      <c r="D364" s="81">
        <v>126</v>
      </c>
      <c r="E364" s="81">
        <v>145</v>
      </c>
      <c r="F364" s="81">
        <v>76</v>
      </c>
      <c r="G364" s="81">
        <v>27</v>
      </c>
      <c r="H364" s="80">
        <f>SUM(C364:G364)</f>
        <v>566</v>
      </c>
    </row>
    <row r="365" spans="1:8" s="139" customFormat="1" x14ac:dyDescent="0.2">
      <c r="A365" s="180">
        <v>44748</v>
      </c>
      <c r="B365" s="79" t="s">
        <v>70</v>
      </c>
      <c r="C365" s="80">
        <v>3</v>
      </c>
      <c r="D365" s="81">
        <v>23</v>
      </c>
      <c r="E365" s="81">
        <v>39</v>
      </c>
      <c r="F365" s="81">
        <v>0</v>
      </c>
      <c r="G365" s="81">
        <v>1</v>
      </c>
      <c r="H365" s="80">
        <f>SUM(C365:G365)</f>
        <v>66</v>
      </c>
    </row>
    <row r="366" spans="1:8" s="139" customFormat="1" x14ac:dyDescent="0.2">
      <c r="A366" s="180">
        <v>44749</v>
      </c>
      <c r="B366" s="79" t="s">
        <v>71</v>
      </c>
      <c r="C366" s="80">
        <v>208</v>
      </c>
      <c r="D366" s="81">
        <v>0</v>
      </c>
      <c r="E366" s="81"/>
      <c r="F366" s="81">
        <v>0</v>
      </c>
      <c r="G366" s="81">
        <v>0</v>
      </c>
      <c r="H366" s="80">
        <f>SUM(C366:G366)</f>
        <v>208</v>
      </c>
    </row>
    <row r="367" spans="1:8" s="139" customFormat="1" x14ac:dyDescent="0.2">
      <c r="A367" s="180">
        <v>44750</v>
      </c>
      <c r="B367" s="79" t="s">
        <v>88</v>
      </c>
      <c r="C367" s="80">
        <v>76</v>
      </c>
      <c r="D367" s="81">
        <v>50</v>
      </c>
      <c r="E367" s="81">
        <v>285</v>
      </c>
      <c r="F367" s="81">
        <v>24</v>
      </c>
      <c r="G367" s="81">
        <v>5</v>
      </c>
      <c r="H367" s="80">
        <f>SUM(C367:G367)</f>
        <v>440</v>
      </c>
    </row>
    <row r="368" spans="1:8" s="139" customFormat="1" x14ac:dyDescent="0.2">
      <c r="A368" s="180">
        <v>44751</v>
      </c>
      <c r="B368" s="79" t="s">
        <v>89</v>
      </c>
      <c r="C368" s="80">
        <v>74</v>
      </c>
      <c r="D368" s="81">
        <v>103</v>
      </c>
      <c r="E368" s="81">
        <v>103</v>
      </c>
      <c r="F368" s="81">
        <v>3</v>
      </c>
      <c r="G368" s="81">
        <v>0</v>
      </c>
      <c r="H368" s="80">
        <f>SUM(C368:G368)</f>
        <v>283</v>
      </c>
    </row>
    <row r="369" spans="1:8" s="139" customFormat="1" x14ac:dyDescent="0.2">
      <c r="A369" s="180">
        <v>44752</v>
      </c>
      <c r="B369" s="79" t="s">
        <v>14</v>
      </c>
      <c r="C369" s="80">
        <v>110</v>
      </c>
      <c r="D369" s="81">
        <v>119</v>
      </c>
      <c r="E369" s="81">
        <v>143</v>
      </c>
      <c r="F369" s="81">
        <v>10</v>
      </c>
      <c r="G369" s="81">
        <v>1</v>
      </c>
      <c r="H369" s="80">
        <f>SUM(C369:G369)</f>
        <v>383</v>
      </c>
    </row>
    <row r="370" spans="1:8" s="139" customFormat="1" x14ac:dyDescent="0.2">
      <c r="A370" s="180">
        <v>44753</v>
      </c>
      <c r="B370" s="79" t="s">
        <v>128</v>
      </c>
      <c r="C370" s="80">
        <v>15</v>
      </c>
      <c r="D370" s="81">
        <v>124</v>
      </c>
      <c r="E370" s="81">
        <v>121</v>
      </c>
      <c r="F370" s="81">
        <v>336</v>
      </c>
      <c r="G370" s="81">
        <v>50</v>
      </c>
      <c r="H370" s="80">
        <f>SUM(C370:G370)</f>
        <v>646</v>
      </c>
    </row>
    <row r="371" spans="1:8" s="139" customFormat="1" x14ac:dyDescent="0.2">
      <c r="A371" s="180">
        <v>44754</v>
      </c>
      <c r="B371" s="79" t="s">
        <v>94</v>
      </c>
      <c r="C371" s="80">
        <v>0</v>
      </c>
      <c r="D371" s="81">
        <v>0</v>
      </c>
      <c r="E371" s="81">
        <v>52</v>
      </c>
      <c r="F371" s="81">
        <v>0</v>
      </c>
      <c r="G371" s="81">
        <v>0</v>
      </c>
      <c r="H371" s="80">
        <f>SUM(C371:G371)</f>
        <v>52</v>
      </c>
    </row>
    <row r="372" spans="1:8" s="139" customFormat="1" x14ac:dyDescent="0.2">
      <c r="A372" s="180">
        <v>44755</v>
      </c>
      <c r="B372" s="79" t="s">
        <v>90</v>
      </c>
      <c r="C372" s="80">
        <v>0</v>
      </c>
      <c r="D372" s="81">
        <v>0</v>
      </c>
      <c r="E372" s="81">
        <v>2</v>
      </c>
      <c r="F372" s="81">
        <v>0</v>
      </c>
      <c r="G372" s="81">
        <v>0</v>
      </c>
      <c r="H372" s="80">
        <f>SUM(C372:G372)</f>
        <v>2</v>
      </c>
    </row>
    <row r="373" spans="1:8" s="139" customFormat="1" x14ac:dyDescent="0.2">
      <c r="A373" s="180">
        <v>44756</v>
      </c>
      <c r="B373" s="79" t="s">
        <v>91</v>
      </c>
      <c r="C373" s="80">
        <v>0</v>
      </c>
      <c r="D373" s="81">
        <v>0</v>
      </c>
      <c r="E373" s="81"/>
      <c r="F373" s="81">
        <v>0</v>
      </c>
      <c r="G373" s="81">
        <v>0</v>
      </c>
      <c r="H373" s="80">
        <f>SUM(C373:G373)</f>
        <v>0</v>
      </c>
    </row>
    <row r="374" spans="1:8" s="139" customFormat="1" x14ac:dyDescent="0.2">
      <c r="A374" s="180">
        <v>44757</v>
      </c>
      <c r="B374" s="79" t="s">
        <v>92</v>
      </c>
      <c r="C374" s="80">
        <v>0</v>
      </c>
      <c r="D374" s="81">
        <v>1</v>
      </c>
      <c r="E374" s="81">
        <v>3</v>
      </c>
      <c r="F374" s="81">
        <v>0</v>
      </c>
      <c r="G374" s="81">
        <v>2</v>
      </c>
      <c r="H374" s="80">
        <f>SUM(C374:G374)</f>
        <v>6</v>
      </c>
    </row>
    <row r="375" spans="1:8" s="139" customFormat="1" x14ac:dyDescent="0.2">
      <c r="A375" s="180">
        <v>44758</v>
      </c>
      <c r="B375" s="79" t="s">
        <v>95</v>
      </c>
      <c r="C375" s="80">
        <v>0</v>
      </c>
      <c r="D375" s="81">
        <v>306</v>
      </c>
      <c r="E375" s="81">
        <v>281</v>
      </c>
      <c r="F375" s="81">
        <v>0</v>
      </c>
      <c r="G375" s="81">
        <v>1</v>
      </c>
      <c r="H375" s="80">
        <f>SUM(C375:G375)</f>
        <v>588</v>
      </c>
    </row>
    <row r="376" spans="1:8" s="139" customFormat="1" x14ac:dyDescent="0.2">
      <c r="A376" s="180">
        <v>44759</v>
      </c>
      <c r="B376" s="79" t="s">
        <v>93</v>
      </c>
      <c r="C376" s="80">
        <v>0</v>
      </c>
      <c r="D376" s="81">
        <v>0</v>
      </c>
      <c r="E376" s="81">
        <v>6</v>
      </c>
      <c r="F376" s="81">
        <v>0</v>
      </c>
      <c r="G376" s="81">
        <v>0</v>
      </c>
      <c r="H376" s="80">
        <f>SUM(C376:G376)</f>
        <v>6</v>
      </c>
    </row>
    <row r="377" spans="1:8" s="139" customFormat="1" x14ac:dyDescent="0.2">
      <c r="A377" s="180">
        <v>44760</v>
      </c>
      <c r="B377" s="79" t="s">
        <v>133</v>
      </c>
      <c r="C377" s="80">
        <v>0</v>
      </c>
      <c r="D377" s="81">
        <v>16</v>
      </c>
      <c r="E377" s="81">
        <v>10</v>
      </c>
      <c r="F377" s="81">
        <v>1</v>
      </c>
      <c r="G377" s="81">
        <v>3</v>
      </c>
      <c r="H377" s="80">
        <f>SUM(C377:G377)</f>
        <v>30</v>
      </c>
    </row>
    <row r="378" spans="1:8" s="139" customFormat="1" x14ac:dyDescent="0.2">
      <c r="A378" s="180">
        <v>44761</v>
      </c>
      <c r="B378" s="79" t="s">
        <v>72</v>
      </c>
      <c r="C378" s="80">
        <v>57</v>
      </c>
      <c r="D378" s="81">
        <v>66</v>
      </c>
      <c r="E378" s="81">
        <v>117</v>
      </c>
      <c r="F378" s="81">
        <v>126</v>
      </c>
      <c r="G378" s="81">
        <v>149</v>
      </c>
      <c r="H378" s="80">
        <f>SUM(C378:G378)</f>
        <v>515</v>
      </c>
    </row>
    <row r="379" spans="1:8" s="139" customFormat="1" x14ac:dyDescent="0.2">
      <c r="A379" s="179">
        <v>44762</v>
      </c>
      <c r="B379" s="178" t="s">
        <v>73</v>
      </c>
      <c r="C379" s="177">
        <f>SUM(C360:C378)</f>
        <v>1303</v>
      </c>
      <c r="D379" s="176">
        <f>SUM(D360:D378)</f>
        <v>2025</v>
      </c>
      <c r="E379" s="176">
        <f>SUM(E360:E378)</f>
        <v>2805</v>
      </c>
      <c r="F379" s="176">
        <f>SUM(F360:F378)</f>
        <v>941</v>
      </c>
      <c r="G379" s="176">
        <f>SUM(G360:G378)</f>
        <v>380</v>
      </c>
      <c r="H379" s="176">
        <f>SUM(C379:G379)</f>
        <v>7454</v>
      </c>
    </row>
    <row r="380" spans="1:8" s="139" customFormat="1" x14ac:dyDescent="0.2">
      <c r="A380" s="180">
        <v>44774</v>
      </c>
      <c r="B380" s="79" t="s">
        <v>87</v>
      </c>
      <c r="C380" s="80">
        <v>452</v>
      </c>
      <c r="D380" s="80">
        <v>912</v>
      </c>
      <c r="E380" s="80">
        <v>743</v>
      </c>
      <c r="F380" s="80">
        <v>93</v>
      </c>
      <c r="G380" s="80">
        <v>33</v>
      </c>
      <c r="H380" s="80">
        <f>SUM(C380:G380)</f>
        <v>2233</v>
      </c>
    </row>
    <row r="381" spans="1:8" s="139" customFormat="1" x14ac:dyDescent="0.2">
      <c r="A381" s="180">
        <v>44775</v>
      </c>
      <c r="B381" s="79" t="s">
        <v>68</v>
      </c>
      <c r="C381" s="80">
        <v>174</v>
      </c>
      <c r="D381" s="81">
        <v>231</v>
      </c>
      <c r="E381" s="81">
        <v>616</v>
      </c>
      <c r="F381" s="81">
        <v>270</v>
      </c>
      <c r="G381" s="81">
        <v>107</v>
      </c>
      <c r="H381" s="80">
        <f>SUM(C381:G381)</f>
        <v>1398</v>
      </c>
    </row>
    <row r="382" spans="1:8" s="139" customFormat="1" x14ac:dyDescent="0.2">
      <c r="A382" s="180">
        <v>44776</v>
      </c>
      <c r="B382" s="79" t="s">
        <v>67</v>
      </c>
      <c r="C382" s="80">
        <v>23</v>
      </c>
      <c r="D382" s="81">
        <v>54</v>
      </c>
      <c r="E382" s="81">
        <v>106</v>
      </c>
      <c r="F382" s="81">
        <v>2</v>
      </c>
      <c r="G382" s="81">
        <v>1</v>
      </c>
      <c r="H382" s="80">
        <f>SUM(C382:G382)</f>
        <v>186</v>
      </c>
    </row>
    <row r="383" spans="1:8" s="139" customFormat="1" x14ac:dyDescent="0.2">
      <c r="A383" s="180">
        <v>44777</v>
      </c>
      <c r="B383" s="79" t="s">
        <v>86</v>
      </c>
      <c r="C383" s="80">
        <v>31</v>
      </c>
      <c r="D383" s="81">
        <v>24</v>
      </c>
      <c r="E383" s="81">
        <v>34</v>
      </c>
      <c r="F383" s="81">
        <v>0</v>
      </c>
      <c r="G383" s="81">
        <v>0</v>
      </c>
      <c r="H383" s="80">
        <f>SUM(C383:G383)</f>
        <v>89</v>
      </c>
    </row>
    <row r="384" spans="1:8" s="139" customFormat="1" x14ac:dyDescent="0.2">
      <c r="A384" s="180">
        <v>44778</v>
      </c>
      <c r="B384" s="79" t="s">
        <v>69</v>
      </c>
      <c r="C384" s="80">
        <v>176</v>
      </c>
      <c r="D384" s="81">
        <v>135</v>
      </c>
      <c r="E384" s="81">
        <v>225</v>
      </c>
      <c r="F384" s="81">
        <v>72</v>
      </c>
      <c r="G384" s="81">
        <v>28</v>
      </c>
      <c r="H384" s="80">
        <f>SUM(C384:G384)</f>
        <v>636</v>
      </c>
    </row>
    <row r="385" spans="1:8" s="139" customFormat="1" x14ac:dyDescent="0.2">
      <c r="A385" s="180">
        <v>44779</v>
      </c>
      <c r="B385" s="79" t="s">
        <v>70</v>
      </c>
      <c r="C385" s="80">
        <v>5</v>
      </c>
      <c r="D385" s="81">
        <v>23</v>
      </c>
      <c r="E385" s="81">
        <v>38</v>
      </c>
      <c r="F385" s="81">
        <v>0</v>
      </c>
      <c r="G385" s="81">
        <v>1</v>
      </c>
      <c r="H385" s="80">
        <f>SUM(C385:G385)</f>
        <v>67</v>
      </c>
    </row>
    <row r="386" spans="1:8" s="139" customFormat="1" x14ac:dyDescent="0.2">
      <c r="A386" s="180">
        <v>44780</v>
      </c>
      <c r="B386" s="79" t="s">
        <v>71</v>
      </c>
      <c r="C386" s="80">
        <v>166</v>
      </c>
      <c r="D386" s="81">
        <v>0</v>
      </c>
      <c r="E386" s="81">
        <v>0</v>
      </c>
      <c r="F386" s="81">
        <v>0</v>
      </c>
      <c r="G386" s="81">
        <v>0</v>
      </c>
      <c r="H386" s="80">
        <f>SUM(C386:G386)</f>
        <v>166</v>
      </c>
    </row>
    <row r="387" spans="1:8" s="139" customFormat="1" x14ac:dyDescent="0.2">
      <c r="A387" s="180">
        <v>44781</v>
      </c>
      <c r="B387" s="79" t="s">
        <v>88</v>
      </c>
      <c r="C387" s="80">
        <v>87</v>
      </c>
      <c r="D387" s="81">
        <v>50</v>
      </c>
      <c r="E387" s="81">
        <v>0</v>
      </c>
      <c r="F387" s="81">
        <v>24</v>
      </c>
      <c r="G387" s="81">
        <v>5</v>
      </c>
      <c r="H387" s="80">
        <f>SUM(C387:G387)</f>
        <v>166</v>
      </c>
    </row>
    <row r="388" spans="1:8" s="139" customFormat="1" x14ac:dyDescent="0.2">
      <c r="A388" s="180">
        <v>44782</v>
      </c>
      <c r="B388" s="79" t="s">
        <v>89</v>
      </c>
      <c r="C388" s="80">
        <v>49</v>
      </c>
      <c r="D388" s="81">
        <v>103</v>
      </c>
      <c r="E388" s="81">
        <v>107</v>
      </c>
      <c r="F388" s="81">
        <v>3</v>
      </c>
      <c r="G388" s="81">
        <v>0</v>
      </c>
      <c r="H388" s="80">
        <f>SUM(C388:G388)</f>
        <v>262</v>
      </c>
    </row>
    <row r="389" spans="1:8" s="139" customFormat="1" x14ac:dyDescent="0.2">
      <c r="A389" s="180">
        <v>44783</v>
      </c>
      <c r="B389" s="79" t="s">
        <v>14</v>
      </c>
      <c r="C389" s="80">
        <v>107</v>
      </c>
      <c r="D389" s="81">
        <v>119</v>
      </c>
      <c r="E389" s="81">
        <v>140</v>
      </c>
      <c r="F389" s="81">
        <v>10</v>
      </c>
      <c r="G389" s="81">
        <v>1</v>
      </c>
      <c r="H389" s="80">
        <f>SUM(C389:G389)</f>
        <v>377</v>
      </c>
    </row>
    <row r="390" spans="1:8" s="139" customFormat="1" x14ac:dyDescent="0.2">
      <c r="A390" s="180">
        <v>44784</v>
      </c>
      <c r="B390" s="79" t="s">
        <v>128</v>
      </c>
      <c r="C390" s="80">
        <v>9</v>
      </c>
      <c r="D390" s="81">
        <v>124</v>
      </c>
      <c r="E390" s="81">
        <v>321</v>
      </c>
      <c r="F390" s="81">
        <v>340</v>
      </c>
      <c r="G390" s="81">
        <v>50</v>
      </c>
      <c r="H390" s="80">
        <f>SUM(C390:G390)</f>
        <v>844</v>
      </c>
    </row>
    <row r="391" spans="1:8" s="139" customFormat="1" x14ac:dyDescent="0.2">
      <c r="A391" s="180">
        <v>44785</v>
      </c>
      <c r="B391" s="79" t="s">
        <v>94</v>
      </c>
      <c r="C391" s="80">
        <v>0</v>
      </c>
      <c r="D391" s="81">
        <v>0</v>
      </c>
      <c r="E391" s="81">
        <v>52</v>
      </c>
      <c r="F391" s="81">
        <v>0</v>
      </c>
      <c r="G391" s="81">
        <v>0</v>
      </c>
      <c r="H391" s="80">
        <f>SUM(C391:G391)</f>
        <v>52</v>
      </c>
    </row>
    <row r="392" spans="1:8" s="139" customFormat="1" x14ac:dyDescent="0.2">
      <c r="A392" s="180">
        <v>44786</v>
      </c>
      <c r="B392" s="79" t="s">
        <v>90</v>
      </c>
      <c r="C392" s="80">
        <v>0</v>
      </c>
      <c r="D392" s="81">
        <v>0</v>
      </c>
      <c r="E392" s="81">
        <v>2</v>
      </c>
      <c r="F392" s="81">
        <v>0</v>
      </c>
      <c r="G392" s="81">
        <v>0</v>
      </c>
      <c r="H392" s="80">
        <f>SUM(C392:G392)</f>
        <v>2</v>
      </c>
    </row>
    <row r="393" spans="1:8" s="139" customFormat="1" x14ac:dyDescent="0.2">
      <c r="A393" s="180">
        <v>44787</v>
      </c>
      <c r="B393" s="79" t="s">
        <v>91</v>
      </c>
      <c r="C393" s="80">
        <v>0</v>
      </c>
      <c r="D393" s="81">
        <v>0</v>
      </c>
      <c r="E393" s="81">
        <v>0</v>
      </c>
      <c r="F393" s="81">
        <v>0</v>
      </c>
      <c r="G393" s="81">
        <v>0</v>
      </c>
      <c r="H393" s="80">
        <f>SUM(C393:G393)</f>
        <v>0</v>
      </c>
    </row>
    <row r="394" spans="1:8" s="139" customFormat="1" x14ac:dyDescent="0.2">
      <c r="A394" s="180">
        <v>44788</v>
      </c>
      <c r="B394" s="79" t="s">
        <v>92</v>
      </c>
      <c r="C394" s="80">
        <v>0</v>
      </c>
      <c r="D394" s="81">
        <v>1</v>
      </c>
      <c r="E394" s="81">
        <v>3</v>
      </c>
      <c r="F394" s="81">
        <v>0</v>
      </c>
      <c r="G394" s="81">
        <v>2</v>
      </c>
      <c r="H394" s="80">
        <f>SUM(C394:G394)</f>
        <v>6</v>
      </c>
    </row>
    <row r="395" spans="1:8" s="139" customFormat="1" x14ac:dyDescent="0.2">
      <c r="A395" s="180">
        <v>44789</v>
      </c>
      <c r="B395" s="79" t="s">
        <v>95</v>
      </c>
      <c r="C395" s="80">
        <v>0</v>
      </c>
      <c r="D395" s="81">
        <v>313</v>
      </c>
      <c r="E395" s="139">
        <v>84</v>
      </c>
      <c r="F395" s="81">
        <v>0</v>
      </c>
      <c r="G395" s="81">
        <v>1</v>
      </c>
      <c r="H395" s="80">
        <f>SUM(C395:G395)</f>
        <v>398</v>
      </c>
    </row>
    <row r="396" spans="1:8" s="139" customFormat="1" x14ac:dyDescent="0.2">
      <c r="A396" s="180">
        <v>44790</v>
      </c>
      <c r="B396" s="79" t="s">
        <v>93</v>
      </c>
      <c r="C396" s="80">
        <v>0</v>
      </c>
      <c r="D396" s="81">
        <v>0</v>
      </c>
      <c r="E396" s="81">
        <v>6</v>
      </c>
      <c r="F396" s="81">
        <v>0</v>
      </c>
      <c r="G396" s="81">
        <v>0</v>
      </c>
      <c r="H396" s="80">
        <f>SUM(C396:G396)</f>
        <v>6</v>
      </c>
    </row>
    <row r="397" spans="1:8" s="139" customFormat="1" x14ac:dyDescent="0.2">
      <c r="A397" s="180">
        <v>44791</v>
      </c>
      <c r="B397" s="79" t="s">
        <v>133</v>
      </c>
      <c r="C397" s="80">
        <v>0</v>
      </c>
      <c r="D397" s="81">
        <v>16</v>
      </c>
      <c r="E397" s="81">
        <v>12</v>
      </c>
      <c r="F397" s="81">
        <v>1</v>
      </c>
      <c r="G397" s="81">
        <v>3</v>
      </c>
      <c r="H397" s="80">
        <f>SUM(C397:G397)</f>
        <v>32</v>
      </c>
    </row>
    <row r="398" spans="1:8" s="139" customFormat="1" x14ac:dyDescent="0.2">
      <c r="A398" s="180">
        <v>44792</v>
      </c>
      <c r="B398" s="79" t="s">
        <v>72</v>
      </c>
      <c r="C398" s="80">
        <v>0</v>
      </c>
      <c r="D398" s="81">
        <v>0</v>
      </c>
      <c r="E398" s="81">
        <v>337</v>
      </c>
      <c r="F398" s="81">
        <v>0</v>
      </c>
      <c r="G398" s="81">
        <v>68</v>
      </c>
      <c r="H398" s="80">
        <f>SUM(C398:G398)</f>
        <v>405</v>
      </c>
    </row>
    <row r="399" spans="1:8" s="139" customFormat="1" x14ac:dyDescent="0.2">
      <c r="A399" s="179">
        <v>44793</v>
      </c>
      <c r="B399" s="178" t="s">
        <v>73</v>
      </c>
      <c r="C399" s="177">
        <f>SUM(C380:C398)</f>
        <v>1279</v>
      </c>
      <c r="D399" s="176">
        <f>SUM(D380:D398)</f>
        <v>2105</v>
      </c>
      <c r="E399" s="176">
        <f>SUM(E380:E398)</f>
        <v>2826</v>
      </c>
      <c r="F399" s="176">
        <f>SUM(F380:F398)</f>
        <v>815</v>
      </c>
      <c r="G399" s="176">
        <f>SUM(G380:G398)</f>
        <v>300</v>
      </c>
      <c r="H399" s="176">
        <f>SUM(C399:G399)</f>
        <v>7325</v>
      </c>
    </row>
    <row r="400" spans="1:8" s="139" customFormat="1" x14ac:dyDescent="0.2">
      <c r="A400" s="180">
        <v>44805</v>
      </c>
      <c r="B400" s="79" t="s">
        <v>87</v>
      </c>
      <c r="C400" s="80">
        <v>434</v>
      </c>
      <c r="D400" s="80">
        <v>824</v>
      </c>
      <c r="E400" s="80">
        <v>693</v>
      </c>
      <c r="F400" s="80">
        <v>80</v>
      </c>
      <c r="G400" s="80">
        <v>15</v>
      </c>
      <c r="H400" s="80">
        <f>+SUM(C400:G400)</f>
        <v>2046</v>
      </c>
    </row>
    <row r="401" spans="1:8" s="139" customFormat="1" x14ac:dyDescent="0.2">
      <c r="A401" s="180">
        <v>44806</v>
      </c>
      <c r="B401" s="79" t="s">
        <v>68</v>
      </c>
      <c r="C401" s="80">
        <v>121</v>
      </c>
      <c r="D401" s="81">
        <v>270</v>
      </c>
      <c r="E401" s="81">
        <v>574</v>
      </c>
      <c r="F401" s="81">
        <v>267</v>
      </c>
      <c r="G401" s="81">
        <v>134</v>
      </c>
      <c r="H401" s="80">
        <f>+SUM(C401:G401)</f>
        <v>1366</v>
      </c>
    </row>
    <row r="402" spans="1:8" s="139" customFormat="1" x14ac:dyDescent="0.2">
      <c r="A402" s="180">
        <v>44807</v>
      </c>
      <c r="B402" s="79" t="s">
        <v>67</v>
      </c>
      <c r="C402" s="80">
        <v>12</v>
      </c>
      <c r="D402" s="81">
        <v>78</v>
      </c>
      <c r="E402" s="81">
        <v>83</v>
      </c>
      <c r="F402" s="81">
        <v>4</v>
      </c>
      <c r="G402" s="81">
        <v>0</v>
      </c>
      <c r="H402" s="80">
        <f>+SUM(C402:G402)</f>
        <v>177</v>
      </c>
    </row>
    <row r="403" spans="1:8" s="139" customFormat="1" x14ac:dyDescent="0.2">
      <c r="A403" s="180">
        <v>44808</v>
      </c>
      <c r="B403" s="79" t="s">
        <v>86</v>
      </c>
      <c r="C403" s="80">
        <v>22</v>
      </c>
      <c r="D403" s="81">
        <v>41</v>
      </c>
      <c r="E403" s="81">
        <v>45</v>
      </c>
      <c r="F403" s="81">
        <v>1</v>
      </c>
      <c r="G403" s="81">
        <v>0</v>
      </c>
      <c r="H403" s="80">
        <f>+SUM(C403:G403)</f>
        <v>109</v>
      </c>
    </row>
    <row r="404" spans="1:8" s="139" customFormat="1" x14ac:dyDescent="0.2">
      <c r="A404" s="180">
        <v>44809</v>
      </c>
      <c r="B404" s="79" t="s">
        <v>69</v>
      </c>
      <c r="C404" s="80">
        <v>170</v>
      </c>
      <c r="D404" s="81">
        <v>117</v>
      </c>
      <c r="E404" s="81">
        <v>218</v>
      </c>
      <c r="F404" s="81">
        <v>88</v>
      </c>
      <c r="G404" s="81">
        <v>23</v>
      </c>
      <c r="H404" s="80">
        <f>+SUM(C404:G404)</f>
        <v>616</v>
      </c>
    </row>
    <row r="405" spans="1:8" s="139" customFormat="1" x14ac:dyDescent="0.2">
      <c r="A405" s="180">
        <v>44810</v>
      </c>
      <c r="B405" s="79" t="s">
        <v>70</v>
      </c>
      <c r="C405" s="80">
        <v>6</v>
      </c>
      <c r="D405" s="81">
        <v>11</v>
      </c>
      <c r="E405" s="81">
        <v>24</v>
      </c>
      <c r="F405" s="81">
        <v>0</v>
      </c>
      <c r="G405" s="81">
        <v>1</v>
      </c>
      <c r="H405" s="80">
        <f>+SUM(C405:G405)</f>
        <v>42</v>
      </c>
    </row>
    <row r="406" spans="1:8" s="139" customFormat="1" x14ac:dyDescent="0.2">
      <c r="A406" s="180">
        <v>44811</v>
      </c>
      <c r="B406" s="79" t="s">
        <v>71</v>
      </c>
      <c r="C406" s="80">
        <v>152</v>
      </c>
      <c r="D406" s="81">
        <v>0</v>
      </c>
      <c r="E406" s="81">
        <v>0</v>
      </c>
      <c r="F406" s="81">
        <v>0</v>
      </c>
      <c r="G406" s="81">
        <v>0</v>
      </c>
      <c r="H406" s="80">
        <f>+SUM(C406:G406)</f>
        <v>152</v>
      </c>
    </row>
    <row r="407" spans="1:8" s="139" customFormat="1" x14ac:dyDescent="0.2">
      <c r="A407" s="180">
        <v>44812</v>
      </c>
      <c r="B407" s="79" t="s">
        <v>88</v>
      </c>
      <c r="C407" s="80">
        <v>91</v>
      </c>
      <c r="D407" s="81">
        <v>40</v>
      </c>
      <c r="E407" s="81">
        <v>315</v>
      </c>
      <c r="F407" s="81">
        <v>17</v>
      </c>
      <c r="G407" s="81">
        <v>2</v>
      </c>
      <c r="H407" s="80">
        <f>+SUM(C407:G407)</f>
        <v>465</v>
      </c>
    </row>
    <row r="408" spans="1:8" s="139" customFormat="1" x14ac:dyDescent="0.2">
      <c r="A408" s="180">
        <v>44813</v>
      </c>
      <c r="B408" s="79" t="s">
        <v>89</v>
      </c>
      <c r="C408" s="80">
        <v>60</v>
      </c>
      <c r="D408" s="81">
        <v>164</v>
      </c>
      <c r="E408" s="81">
        <v>153</v>
      </c>
      <c r="F408" s="81">
        <v>5</v>
      </c>
      <c r="G408" s="81">
        <v>0</v>
      </c>
      <c r="H408" s="80">
        <f>+SUM(C408:G408)</f>
        <v>382</v>
      </c>
    </row>
    <row r="409" spans="1:8" s="139" customFormat="1" x14ac:dyDescent="0.2">
      <c r="A409" s="180">
        <v>44814</v>
      </c>
      <c r="B409" s="79" t="s">
        <v>14</v>
      </c>
      <c r="C409" s="80">
        <v>113</v>
      </c>
      <c r="D409" s="81">
        <v>125</v>
      </c>
      <c r="E409" s="81">
        <v>117</v>
      </c>
      <c r="F409" s="81">
        <v>12</v>
      </c>
      <c r="G409" s="81">
        <v>5</v>
      </c>
      <c r="H409" s="80">
        <f>+SUM(C409:G409)</f>
        <v>372</v>
      </c>
    </row>
    <row r="410" spans="1:8" s="139" customFormat="1" x14ac:dyDescent="0.2">
      <c r="A410" s="180">
        <v>44815</v>
      </c>
      <c r="B410" s="79" t="s">
        <v>128</v>
      </c>
      <c r="C410" s="80">
        <v>7</v>
      </c>
      <c r="D410" s="81">
        <v>200</v>
      </c>
      <c r="E410" s="81">
        <v>98</v>
      </c>
      <c r="F410" s="81">
        <v>456</v>
      </c>
      <c r="G410" s="81">
        <v>35</v>
      </c>
      <c r="H410" s="80">
        <f>+SUM(C410:G410)</f>
        <v>796</v>
      </c>
    </row>
    <row r="411" spans="1:8" s="139" customFormat="1" x14ac:dyDescent="0.2">
      <c r="A411" s="180">
        <v>44816</v>
      </c>
      <c r="B411" s="79" t="s">
        <v>94</v>
      </c>
      <c r="C411" s="80">
        <v>0</v>
      </c>
      <c r="D411" s="81">
        <v>0</v>
      </c>
      <c r="E411" s="81">
        <v>70</v>
      </c>
      <c r="F411" s="81">
        <v>0</v>
      </c>
      <c r="G411" s="81">
        <v>0</v>
      </c>
      <c r="H411" s="80">
        <f>+SUM(C411:G411)</f>
        <v>70</v>
      </c>
    </row>
    <row r="412" spans="1:8" s="139" customFormat="1" x14ac:dyDescent="0.2">
      <c r="A412" s="180">
        <v>44817</v>
      </c>
      <c r="B412" s="79" t="s">
        <v>90</v>
      </c>
      <c r="C412" s="80">
        <v>0</v>
      </c>
      <c r="D412" s="81">
        <v>0</v>
      </c>
      <c r="E412" s="81">
        <v>4</v>
      </c>
      <c r="F412" s="81">
        <v>0</v>
      </c>
      <c r="G412" s="81">
        <v>0</v>
      </c>
      <c r="H412" s="80">
        <f>+SUM(C412:G412)</f>
        <v>4</v>
      </c>
    </row>
    <row r="413" spans="1:8" s="139" customFormat="1" x14ac:dyDescent="0.2">
      <c r="A413" s="180">
        <v>44818</v>
      </c>
      <c r="B413" s="79" t="s">
        <v>91</v>
      </c>
      <c r="C413" s="80">
        <v>0</v>
      </c>
      <c r="D413" s="81">
        <v>0</v>
      </c>
      <c r="E413" s="81"/>
      <c r="F413" s="81">
        <v>0</v>
      </c>
      <c r="G413" s="81">
        <v>0</v>
      </c>
      <c r="H413" s="80">
        <f>+SUM(C413:G413)</f>
        <v>0</v>
      </c>
    </row>
    <row r="414" spans="1:8" s="139" customFormat="1" x14ac:dyDescent="0.2">
      <c r="A414" s="180">
        <v>44819</v>
      </c>
      <c r="B414" s="79" t="s">
        <v>92</v>
      </c>
      <c r="C414" s="80">
        <v>0</v>
      </c>
      <c r="D414" s="81">
        <v>0</v>
      </c>
      <c r="E414" s="81">
        <v>5</v>
      </c>
      <c r="F414" s="81">
        <v>0</v>
      </c>
      <c r="G414" s="81">
        <v>2</v>
      </c>
      <c r="H414" s="80">
        <f>+SUM(C414:G414)</f>
        <v>7</v>
      </c>
    </row>
    <row r="415" spans="1:8" s="139" customFormat="1" x14ac:dyDescent="0.2">
      <c r="A415" s="180">
        <v>44820</v>
      </c>
      <c r="B415" s="79" t="s">
        <v>95</v>
      </c>
      <c r="C415" s="80">
        <v>0</v>
      </c>
      <c r="D415" s="81">
        <v>306</v>
      </c>
      <c r="E415" s="34">
        <v>316</v>
      </c>
      <c r="F415" s="81">
        <v>3</v>
      </c>
      <c r="G415" s="81">
        <v>0</v>
      </c>
      <c r="H415" s="80">
        <f>+SUM(C415:G415)</f>
        <v>625</v>
      </c>
    </row>
    <row r="416" spans="1:8" s="139" customFormat="1" x14ac:dyDescent="0.2">
      <c r="A416" s="180">
        <v>44821</v>
      </c>
      <c r="B416" s="79" t="s">
        <v>93</v>
      </c>
      <c r="C416" s="80">
        <v>0</v>
      </c>
      <c r="D416" s="81">
        <v>0</v>
      </c>
      <c r="E416" s="81"/>
      <c r="F416" s="81">
        <v>1</v>
      </c>
      <c r="G416" s="81">
        <v>0</v>
      </c>
      <c r="H416" s="80">
        <f>+SUM(C416:G416)</f>
        <v>1</v>
      </c>
    </row>
    <row r="417" spans="1:8" s="139" customFormat="1" x14ac:dyDescent="0.2">
      <c r="A417" s="180">
        <v>44822</v>
      </c>
      <c r="B417" s="79" t="s">
        <v>133</v>
      </c>
      <c r="C417" s="80">
        <v>0</v>
      </c>
      <c r="D417" s="81">
        <v>16</v>
      </c>
      <c r="E417" s="81">
        <v>9</v>
      </c>
      <c r="F417" s="81">
        <v>2</v>
      </c>
      <c r="G417" s="81">
        <v>0</v>
      </c>
      <c r="H417" s="80">
        <f>+SUM(C417:G417)</f>
        <v>27</v>
      </c>
    </row>
    <row r="418" spans="1:8" s="139" customFormat="1" x14ac:dyDescent="0.2">
      <c r="A418" s="180">
        <v>44823</v>
      </c>
      <c r="B418" s="79" t="s">
        <v>72</v>
      </c>
      <c r="C418" s="80">
        <v>0</v>
      </c>
      <c r="D418" s="81">
        <v>0</v>
      </c>
      <c r="E418" s="81">
        <v>20</v>
      </c>
      <c r="F418" s="81">
        <v>0</v>
      </c>
      <c r="G418" s="81">
        <v>134</v>
      </c>
      <c r="H418" s="80">
        <f>+SUM(C418:G418)</f>
        <v>154</v>
      </c>
    </row>
    <row r="419" spans="1:8" s="139" customFormat="1" x14ac:dyDescent="0.2">
      <c r="A419" s="179">
        <v>44824</v>
      </c>
      <c r="B419" s="178" t="s">
        <v>73</v>
      </c>
      <c r="C419" s="177">
        <f>SUM(C400:C418)</f>
        <v>1188</v>
      </c>
      <c r="D419" s="176">
        <f>SUM(D400:D418)</f>
        <v>2192</v>
      </c>
      <c r="E419" s="176">
        <f>SUM(E400:E418)</f>
        <v>2744</v>
      </c>
      <c r="F419" s="176">
        <f>SUM(F400:F418)</f>
        <v>936</v>
      </c>
      <c r="G419" s="176">
        <f>SUM(G400:G418)</f>
        <v>351</v>
      </c>
      <c r="H419" s="176">
        <f>+SUM(C419:G419)</f>
        <v>7411</v>
      </c>
    </row>
    <row r="420" spans="1:8" s="139" customFormat="1" x14ac:dyDescent="0.2">
      <c r="A420" s="175"/>
      <c r="B420" s="93" t="s">
        <v>132</v>
      </c>
      <c r="C420" s="94">
        <f>+SUM(C379+C399+C419)</f>
        <v>3770</v>
      </c>
      <c r="D420" s="94">
        <f>+SUM(D379+D399+D419)</f>
        <v>6322</v>
      </c>
      <c r="E420" s="94">
        <f>+SUM(E379+E399+E419)</f>
        <v>8375</v>
      </c>
      <c r="F420" s="94">
        <f>+SUM(F379+F399+F419)</f>
        <v>2692</v>
      </c>
      <c r="G420" s="94">
        <f>+SUM(G379+G399+G419)</f>
        <v>1031</v>
      </c>
      <c r="H420" s="94">
        <f>+SUM(H379+H399+H419)</f>
        <v>22190</v>
      </c>
    </row>
    <row r="421" spans="1:8" s="139" customFormat="1" x14ac:dyDescent="0.2">
      <c r="A421" s="174"/>
      <c r="B421" s="173"/>
      <c r="C421" s="172"/>
      <c r="D421" s="171"/>
      <c r="E421" s="171"/>
      <c r="F421" s="171"/>
      <c r="G421" s="171"/>
      <c r="H421" s="171"/>
    </row>
    <row r="423" spans="1:8" x14ac:dyDescent="0.2">
      <c r="A423" s="170" t="s">
        <v>61</v>
      </c>
    </row>
    <row r="424" spans="1:8" x14ac:dyDescent="0.2">
      <c r="A424" s="169" t="s">
        <v>62</v>
      </c>
    </row>
  </sheetData>
  <sheetProtection algorithmName="SHA-512" hashValue="IDOlc7Bw7GdKSXdw3j2FxDsV0Jjd+YsxiF3Cgzxh3i3BTb9RBHaBir5cgMeDumE4xfoOFJ//9kM/iJ7W+WAdgg==" saltValue="CsKGldbmVVpOM4pnRIoE7Q==" spinCount="100000" sheet="1" objects="1" scenarios="1"/>
  <mergeCells count="1">
    <mergeCell ref="B1:H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DF3CB-0C93-49E0-BFF5-F03EECC64575}">
  <sheetPr codeName="Hoja4"/>
  <dimension ref="A1:I54"/>
  <sheetViews>
    <sheetView tabSelected="1" workbookViewId="0">
      <selection activeCell="E55" sqref="E55"/>
    </sheetView>
  </sheetViews>
  <sheetFormatPr baseColWidth="10" defaultColWidth="9.140625" defaultRowHeight="14.25" x14ac:dyDescent="0.2"/>
  <cols>
    <col min="1" max="1" width="21.7109375" style="34" bestFit="1" customWidth="1"/>
    <col min="2" max="2" width="17.140625" style="34" bestFit="1" customWidth="1"/>
    <col min="3" max="3" width="18" style="34" customWidth="1"/>
    <col min="4" max="4" width="19" style="34" customWidth="1"/>
    <col min="5" max="5" width="15.42578125" style="34" bestFit="1" customWidth="1"/>
    <col min="6" max="6" width="11.140625" style="34" bestFit="1" customWidth="1"/>
    <col min="7" max="7" width="15.5703125" style="34" customWidth="1"/>
    <col min="8" max="8" width="14.7109375" style="34" customWidth="1"/>
    <col min="9" max="9" width="12.140625" style="34" customWidth="1"/>
    <col min="10" max="16384" width="9.140625" style="34"/>
  </cols>
  <sheetData>
    <row r="1" spans="1:9" ht="30" customHeight="1" x14ac:dyDescent="0.2">
      <c r="A1" s="231"/>
      <c r="B1" s="230" t="s">
        <v>78</v>
      </c>
      <c r="C1" s="230"/>
      <c r="D1" s="230"/>
      <c r="E1" s="230"/>
      <c r="F1" s="230"/>
      <c r="G1" s="230"/>
      <c r="H1" s="230"/>
      <c r="I1" s="229"/>
    </row>
    <row r="2" spans="1:9" s="228" customFormat="1" ht="30" customHeight="1" x14ac:dyDescent="0.25">
      <c r="A2" s="160" t="s">
        <v>0</v>
      </c>
      <c r="B2" s="160" t="s">
        <v>79</v>
      </c>
      <c r="C2" s="160" t="s">
        <v>57</v>
      </c>
      <c r="D2" s="160" t="s">
        <v>74</v>
      </c>
      <c r="E2" s="160" t="s">
        <v>59</v>
      </c>
      <c r="F2" s="160" t="s">
        <v>60</v>
      </c>
      <c r="G2" s="160" t="s">
        <v>66</v>
      </c>
      <c r="H2" s="160" t="s">
        <v>80</v>
      </c>
      <c r="I2" s="160" t="s">
        <v>81</v>
      </c>
    </row>
    <row r="3" spans="1:9" x14ac:dyDescent="0.2">
      <c r="A3" s="223">
        <v>44197</v>
      </c>
      <c r="B3" s="227" t="s">
        <v>82</v>
      </c>
      <c r="C3" s="208">
        <v>0.71</v>
      </c>
      <c r="D3" s="208">
        <v>0.67</v>
      </c>
      <c r="E3" s="208">
        <v>0.79</v>
      </c>
      <c r="F3" s="208">
        <v>0.7</v>
      </c>
      <c r="G3" s="208"/>
      <c r="H3" s="208">
        <v>0.71</v>
      </c>
      <c r="I3" s="217">
        <v>0.8</v>
      </c>
    </row>
    <row r="4" spans="1:9" x14ac:dyDescent="0.2">
      <c r="A4" s="223">
        <v>44197</v>
      </c>
      <c r="B4" s="227" t="s">
        <v>83</v>
      </c>
      <c r="C4" s="208">
        <v>0.79</v>
      </c>
      <c r="D4" s="208">
        <v>0.72</v>
      </c>
      <c r="E4" s="208">
        <v>0.76</v>
      </c>
      <c r="F4" s="208">
        <v>0.87</v>
      </c>
      <c r="G4" s="208"/>
      <c r="H4" s="208">
        <v>0.76</v>
      </c>
      <c r="I4" s="217">
        <v>0.7</v>
      </c>
    </row>
    <row r="5" spans="1:9" x14ac:dyDescent="0.2">
      <c r="A5" s="223">
        <v>44228</v>
      </c>
      <c r="B5" s="227" t="s">
        <v>82</v>
      </c>
      <c r="C5" s="208">
        <v>0.78</v>
      </c>
      <c r="D5" s="208">
        <v>0.84</v>
      </c>
      <c r="E5" s="208">
        <v>0.89</v>
      </c>
      <c r="F5" s="208">
        <v>0.9</v>
      </c>
      <c r="G5" s="208">
        <v>0.83</v>
      </c>
      <c r="H5" s="208">
        <v>0.86</v>
      </c>
      <c r="I5" s="217">
        <v>0.8</v>
      </c>
    </row>
    <row r="6" spans="1:9" x14ac:dyDescent="0.2">
      <c r="A6" s="223">
        <v>44228</v>
      </c>
      <c r="B6" s="227" t="s">
        <v>83</v>
      </c>
      <c r="C6" s="208">
        <v>0.77</v>
      </c>
      <c r="D6" s="208">
        <v>0.78</v>
      </c>
      <c r="E6" s="208">
        <v>0.86</v>
      </c>
      <c r="F6" s="208">
        <v>0.89</v>
      </c>
      <c r="G6" s="208">
        <v>0.81</v>
      </c>
      <c r="H6" s="208">
        <v>0.83</v>
      </c>
      <c r="I6" s="217">
        <v>0.7</v>
      </c>
    </row>
    <row r="7" spans="1:9" x14ac:dyDescent="0.2">
      <c r="A7" s="223">
        <v>44256</v>
      </c>
      <c r="B7" s="227" t="s">
        <v>82</v>
      </c>
      <c r="C7" s="208">
        <v>0.86</v>
      </c>
      <c r="D7" s="208">
        <v>0.85</v>
      </c>
      <c r="E7" s="208">
        <v>0.9</v>
      </c>
      <c r="F7" s="208">
        <v>0.92</v>
      </c>
      <c r="G7" s="208">
        <v>0.97</v>
      </c>
      <c r="H7" s="208">
        <v>0.9</v>
      </c>
      <c r="I7" s="217">
        <v>0.8</v>
      </c>
    </row>
    <row r="8" spans="1:9" x14ac:dyDescent="0.2">
      <c r="A8" s="223">
        <v>44256</v>
      </c>
      <c r="B8" s="227" t="s">
        <v>83</v>
      </c>
      <c r="C8" s="208">
        <v>0.88</v>
      </c>
      <c r="D8" s="208">
        <v>0.86</v>
      </c>
      <c r="E8" s="208">
        <v>0.9</v>
      </c>
      <c r="F8" s="208">
        <v>0.94</v>
      </c>
      <c r="G8" s="208">
        <v>0.92</v>
      </c>
      <c r="H8" s="208">
        <v>0.9</v>
      </c>
      <c r="I8" s="217">
        <v>0.7</v>
      </c>
    </row>
    <row r="9" spans="1:9" x14ac:dyDescent="0.2">
      <c r="A9" s="223">
        <v>44287</v>
      </c>
      <c r="B9" s="227" t="s">
        <v>82</v>
      </c>
      <c r="C9" s="208">
        <v>0.78</v>
      </c>
      <c r="D9" s="208">
        <v>0.87</v>
      </c>
      <c r="E9" s="208">
        <v>0.91</v>
      </c>
      <c r="F9" s="208">
        <v>0.75</v>
      </c>
      <c r="G9" s="208">
        <v>0.97</v>
      </c>
      <c r="H9" s="208">
        <v>0.91</v>
      </c>
      <c r="I9" s="217">
        <v>0.8</v>
      </c>
    </row>
    <row r="10" spans="1:9" x14ac:dyDescent="0.2">
      <c r="A10" s="223">
        <v>44287</v>
      </c>
      <c r="B10" s="227" t="s">
        <v>83</v>
      </c>
      <c r="C10" s="208">
        <v>0.82</v>
      </c>
      <c r="D10" s="208">
        <v>0.83</v>
      </c>
      <c r="E10" s="208">
        <v>0.83</v>
      </c>
      <c r="F10" s="208">
        <v>0.7</v>
      </c>
      <c r="G10" s="208">
        <v>0.89</v>
      </c>
      <c r="H10" s="208">
        <v>0.83</v>
      </c>
      <c r="I10" s="217">
        <v>0.7</v>
      </c>
    </row>
    <row r="11" spans="1:9" x14ac:dyDescent="0.2">
      <c r="A11" s="223">
        <v>44317</v>
      </c>
      <c r="B11" s="227" t="s">
        <v>82</v>
      </c>
      <c r="C11" s="208">
        <v>0.88</v>
      </c>
      <c r="D11" s="208">
        <v>0.82</v>
      </c>
      <c r="E11" s="208">
        <v>0.9</v>
      </c>
      <c r="F11" s="208">
        <v>0.81</v>
      </c>
      <c r="G11" s="208">
        <v>0.92</v>
      </c>
      <c r="H11" s="208">
        <v>0.9</v>
      </c>
      <c r="I11" s="217">
        <v>0.8</v>
      </c>
    </row>
    <row r="12" spans="1:9" x14ac:dyDescent="0.2">
      <c r="A12" s="223">
        <v>44317</v>
      </c>
      <c r="B12" s="227" t="s">
        <v>83</v>
      </c>
      <c r="C12" s="208">
        <v>0.9</v>
      </c>
      <c r="D12" s="208">
        <v>0.82</v>
      </c>
      <c r="E12" s="208">
        <v>0.83</v>
      </c>
      <c r="F12" s="208">
        <v>0.76</v>
      </c>
      <c r="G12" s="208">
        <v>0.91</v>
      </c>
      <c r="H12" s="208">
        <v>0.83</v>
      </c>
      <c r="I12" s="217">
        <v>0.7</v>
      </c>
    </row>
    <row r="13" spans="1:9" x14ac:dyDescent="0.2">
      <c r="A13" s="223">
        <v>44348</v>
      </c>
      <c r="B13" s="227" t="s">
        <v>82</v>
      </c>
      <c r="C13" s="208">
        <v>0.86</v>
      </c>
      <c r="D13" s="208">
        <v>0.83</v>
      </c>
      <c r="E13" s="208">
        <v>0.92</v>
      </c>
      <c r="F13" s="208">
        <v>0.82</v>
      </c>
      <c r="G13" s="208">
        <v>0.93</v>
      </c>
      <c r="H13" s="208">
        <v>0.91</v>
      </c>
      <c r="I13" s="217">
        <v>0.8</v>
      </c>
    </row>
    <row r="14" spans="1:9" x14ac:dyDescent="0.2">
      <c r="A14" s="223">
        <v>44348</v>
      </c>
      <c r="B14" s="225" t="s">
        <v>83</v>
      </c>
      <c r="C14" s="218">
        <v>0.86</v>
      </c>
      <c r="D14" s="218">
        <v>0.84</v>
      </c>
      <c r="E14" s="218">
        <v>0.84</v>
      </c>
      <c r="F14" s="218">
        <v>0.75</v>
      </c>
      <c r="G14" s="218">
        <v>0.99</v>
      </c>
      <c r="H14" s="218">
        <v>0.85</v>
      </c>
      <c r="I14" s="217">
        <v>0.7</v>
      </c>
    </row>
    <row r="15" spans="1:9" x14ac:dyDescent="0.2">
      <c r="A15" s="210" t="s">
        <v>96</v>
      </c>
      <c r="B15" s="227" t="s">
        <v>82</v>
      </c>
      <c r="C15" s="226">
        <v>0.83</v>
      </c>
      <c r="D15" s="226">
        <v>0.83</v>
      </c>
      <c r="E15" s="226">
        <v>0.95</v>
      </c>
      <c r="F15" s="226">
        <v>0.73</v>
      </c>
      <c r="G15" s="226">
        <v>0.99</v>
      </c>
      <c r="H15" s="226">
        <v>0.92</v>
      </c>
      <c r="I15" s="222">
        <v>0.8</v>
      </c>
    </row>
    <row r="16" spans="1:9" x14ac:dyDescent="0.2">
      <c r="A16" s="210">
        <v>44378</v>
      </c>
      <c r="B16" s="225" t="s">
        <v>83</v>
      </c>
      <c r="C16" s="226">
        <v>0.87</v>
      </c>
      <c r="D16" s="226">
        <v>0.85</v>
      </c>
      <c r="E16" s="226">
        <v>0.84</v>
      </c>
      <c r="F16" s="226">
        <v>0.8</v>
      </c>
      <c r="G16" s="226">
        <v>0.98</v>
      </c>
      <c r="H16" s="226">
        <v>0.84</v>
      </c>
      <c r="I16" s="222">
        <v>0.7</v>
      </c>
    </row>
    <row r="17" spans="1:9" x14ac:dyDescent="0.2">
      <c r="A17" s="210">
        <v>44409</v>
      </c>
      <c r="B17" s="227" t="s">
        <v>82</v>
      </c>
      <c r="C17" s="226">
        <v>0.8</v>
      </c>
      <c r="D17" s="226">
        <v>0.79</v>
      </c>
      <c r="E17" s="226">
        <v>0.96</v>
      </c>
      <c r="F17" s="226">
        <v>0.8</v>
      </c>
      <c r="G17" s="226">
        <v>0.96</v>
      </c>
      <c r="H17" s="226">
        <v>0.93</v>
      </c>
      <c r="I17" s="222">
        <v>0.8</v>
      </c>
    </row>
    <row r="18" spans="1:9" x14ac:dyDescent="0.2">
      <c r="A18" s="210">
        <v>44409</v>
      </c>
      <c r="B18" s="225" t="s">
        <v>83</v>
      </c>
      <c r="C18" s="226">
        <v>0.79</v>
      </c>
      <c r="D18" s="226">
        <v>0.81</v>
      </c>
      <c r="E18" s="226">
        <v>0.84</v>
      </c>
      <c r="F18" s="226">
        <v>0.86</v>
      </c>
      <c r="G18" s="226">
        <v>0.94</v>
      </c>
      <c r="H18" s="226">
        <v>0.84</v>
      </c>
      <c r="I18" s="222">
        <v>0.7</v>
      </c>
    </row>
    <row r="19" spans="1:9" x14ac:dyDescent="0.2">
      <c r="A19" s="210">
        <v>44440</v>
      </c>
      <c r="B19" s="227" t="s">
        <v>82</v>
      </c>
      <c r="C19" s="226">
        <v>0.86</v>
      </c>
      <c r="D19" s="226">
        <v>0.85</v>
      </c>
      <c r="E19" s="226">
        <v>0.95</v>
      </c>
      <c r="F19" s="226">
        <v>0.82</v>
      </c>
      <c r="G19" s="226">
        <v>1</v>
      </c>
      <c r="H19" s="226">
        <v>0.93</v>
      </c>
      <c r="I19" s="222">
        <v>0.8</v>
      </c>
    </row>
    <row r="20" spans="1:9" x14ac:dyDescent="0.2">
      <c r="A20" s="210">
        <v>44440</v>
      </c>
      <c r="B20" s="225" t="s">
        <v>83</v>
      </c>
      <c r="C20" s="226">
        <v>0.89</v>
      </c>
      <c r="D20" s="226">
        <v>0.86</v>
      </c>
      <c r="E20" s="226">
        <v>0.84</v>
      </c>
      <c r="F20" s="226">
        <v>0.84</v>
      </c>
      <c r="G20" s="226">
        <v>1</v>
      </c>
      <c r="H20" s="226">
        <v>0.84</v>
      </c>
      <c r="I20" s="222">
        <v>0.7</v>
      </c>
    </row>
    <row r="21" spans="1:9" x14ac:dyDescent="0.2">
      <c r="A21" s="210">
        <v>44470</v>
      </c>
      <c r="B21" s="227" t="s">
        <v>82</v>
      </c>
      <c r="C21" s="226">
        <v>0.88</v>
      </c>
      <c r="D21" s="226">
        <v>0.78</v>
      </c>
      <c r="E21" s="226">
        <v>0.96</v>
      </c>
      <c r="F21" s="226">
        <v>0.71</v>
      </c>
      <c r="G21" s="226">
        <v>0.95</v>
      </c>
      <c r="H21" s="226">
        <v>0.89</v>
      </c>
      <c r="I21" s="222">
        <v>0.8</v>
      </c>
    </row>
    <row r="22" spans="1:9" x14ac:dyDescent="0.2">
      <c r="A22" s="210">
        <v>44471</v>
      </c>
      <c r="B22" s="225" t="s">
        <v>83</v>
      </c>
      <c r="C22" s="224">
        <v>0.88</v>
      </c>
      <c r="D22" s="224">
        <v>0.75</v>
      </c>
      <c r="E22" s="224">
        <v>0.84</v>
      </c>
      <c r="F22" s="224">
        <v>0.7</v>
      </c>
      <c r="G22" s="224">
        <v>0.95</v>
      </c>
      <c r="H22" s="224">
        <v>0.81</v>
      </c>
      <c r="I22" s="221">
        <v>0.7</v>
      </c>
    </row>
    <row r="23" spans="1:9" x14ac:dyDescent="0.2">
      <c r="A23" s="210">
        <v>44501</v>
      </c>
      <c r="B23" s="227" t="s">
        <v>82</v>
      </c>
      <c r="C23" s="226">
        <v>0.83</v>
      </c>
      <c r="D23" s="226">
        <v>0.75</v>
      </c>
      <c r="E23" s="226">
        <v>0.95</v>
      </c>
      <c r="F23" s="226">
        <v>0.72</v>
      </c>
      <c r="G23" s="226">
        <v>1</v>
      </c>
      <c r="H23" s="226">
        <v>0.88</v>
      </c>
      <c r="I23" s="222">
        <v>0.8</v>
      </c>
    </row>
    <row r="24" spans="1:9" x14ac:dyDescent="0.2">
      <c r="A24" s="210">
        <v>44502</v>
      </c>
      <c r="B24" s="225" t="s">
        <v>83</v>
      </c>
      <c r="C24" s="224">
        <v>0.81</v>
      </c>
      <c r="D24" s="224">
        <v>0.73</v>
      </c>
      <c r="E24" s="224">
        <v>0.84</v>
      </c>
      <c r="F24" s="224">
        <v>0.7</v>
      </c>
      <c r="G24" s="224">
        <v>1</v>
      </c>
      <c r="H24" s="224">
        <v>0.8</v>
      </c>
      <c r="I24" s="221">
        <v>0.7</v>
      </c>
    </row>
    <row r="25" spans="1:9" x14ac:dyDescent="0.2">
      <c r="A25" s="210">
        <v>44531</v>
      </c>
      <c r="B25" s="227" t="s">
        <v>82</v>
      </c>
      <c r="C25" s="226">
        <v>0.82</v>
      </c>
      <c r="D25" s="226">
        <v>0.74</v>
      </c>
      <c r="E25" s="226">
        <v>0.96</v>
      </c>
      <c r="F25" s="226">
        <v>0.64</v>
      </c>
      <c r="G25" s="226">
        <v>0.92</v>
      </c>
      <c r="H25" s="226">
        <v>0.87</v>
      </c>
      <c r="I25" s="222">
        <v>0.8</v>
      </c>
    </row>
    <row r="26" spans="1:9" x14ac:dyDescent="0.2">
      <c r="A26" s="210">
        <v>44532</v>
      </c>
      <c r="B26" s="225" t="s">
        <v>83</v>
      </c>
      <c r="C26" s="224">
        <v>0.87</v>
      </c>
      <c r="D26" s="224">
        <v>0.75</v>
      </c>
      <c r="E26" s="224">
        <v>0.82</v>
      </c>
      <c r="F26" s="224">
        <v>0.6</v>
      </c>
      <c r="G26" s="224">
        <v>1</v>
      </c>
      <c r="H26" s="224">
        <v>0.78</v>
      </c>
      <c r="I26" s="221">
        <v>0.7</v>
      </c>
    </row>
    <row r="27" spans="1:9" x14ac:dyDescent="0.2">
      <c r="A27" s="223">
        <v>44562</v>
      </c>
      <c r="B27" s="79" t="s">
        <v>82</v>
      </c>
      <c r="C27" s="208">
        <v>0.88</v>
      </c>
      <c r="D27" s="208">
        <v>0.79</v>
      </c>
      <c r="E27" s="208">
        <v>0.95</v>
      </c>
      <c r="F27" s="208">
        <v>0.84</v>
      </c>
      <c r="G27" s="208">
        <v>0.92</v>
      </c>
      <c r="H27" s="208">
        <v>0.92</v>
      </c>
      <c r="I27" s="222">
        <v>0.8</v>
      </c>
    </row>
    <row r="28" spans="1:9" x14ac:dyDescent="0.2">
      <c r="A28" s="219">
        <v>44562</v>
      </c>
      <c r="B28" s="209" t="s">
        <v>83</v>
      </c>
      <c r="C28" s="218">
        <v>0.86</v>
      </c>
      <c r="D28" s="218">
        <v>0.78</v>
      </c>
      <c r="E28" s="218">
        <v>0.81</v>
      </c>
      <c r="F28" s="218">
        <v>0.8</v>
      </c>
      <c r="G28" s="218">
        <v>0.82</v>
      </c>
      <c r="H28" s="218">
        <v>0.82</v>
      </c>
      <c r="I28" s="221">
        <v>0.7</v>
      </c>
    </row>
    <row r="29" spans="1:9" x14ac:dyDescent="0.2">
      <c r="A29" s="223">
        <v>44593</v>
      </c>
      <c r="B29" s="79" t="s">
        <v>82</v>
      </c>
      <c r="C29" s="208">
        <v>0.85</v>
      </c>
      <c r="D29" s="208">
        <v>0.86</v>
      </c>
      <c r="E29" s="208">
        <v>0.95</v>
      </c>
      <c r="F29" s="208">
        <v>0.78</v>
      </c>
      <c r="G29" s="208">
        <v>0.92</v>
      </c>
      <c r="H29" s="208">
        <v>0.92</v>
      </c>
      <c r="I29" s="222">
        <v>0.8</v>
      </c>
    </row>
    <row r="30" spans="1:9" x14ac:dyDescent="0.2">
      <c r="A30" s="219">
        <v>44593</v>
      </c>
      <c r="B30" s="209" t="s">
        <v>83</v>
      </c>
      <c r="C30" s="218">
        <v>0.86</v>
      </c>
      <c r="D30" s="218">
        <v>0.86</v>
      </c>
      <c r="E30" s="218">
        <v>0.8</v>
      </c>
      <c r="F30" s="218">
        <v>0.82</v>
      </c>
      <c r="G30" s="218">
        <v>0.83</v>
      </c>
      <c r="H30" s="218">
        <v>0.82</v>
      </c>
      <c r="I30" s="221">
        <v>0.7</v>
      </c>
    </row>
    <row r="31" spans="1:9" x14ac:dyDescent="0.2">
      <c r="A31" s="223">
        <v>44621</v>
      </c>
      <c r="B31" s="79" t="s">
        <v>82</v>
      </c>
      <c r="C31" s="208">
        <v>0.88</v>
      </c>
      <c r="D31" s="208">
        <v>0.79</v>
      </c>
      <c r="E31" s="208">
        <v>0.96</v>
      </c>
      <c r="F31" s="208">
        <v>0.88</v>
      </c>
      <c r="G31" s="208">
        <v>1</v>
      </c>
      <c r="H31" s="208">
        <v>0.94</v>
      </c>
      <c r="I31" s="222">
        <v>0.8</v>
      </c>
    </row>
    <row r="32" spans="1:9" x14ac:dyDescent="0.2">
      <c r="A32" s="219">
        <v>44621</v>
      </c>
      <c r="B32" s="209" t="s">
        <v>83</v>
      </c>
      <c r="C32" s="218">
        <v>0.91</v>
      </c>
      <c r="D32" s="218">
        <v>0.87</v>
      </c>
      <c r="E32" s="218">
        <v>0.83</v>
      </c>
      <c r="F32" s="218">
        <v>0.88</v>
      </c>
      <c r="G32" s="218">
        <v>1</v>
      </c>
      <c r="H32" s="218">
        <v>0.85</v>
      </c>
      <c r="I32" s="221">
        <v>0.7</v>
      </c>
    </row>
    <row r="33" spans="1:9" x14ac:dyDescent="0.2">
      <c r="A33" s="95" t="s">
        <v>134</v>
      </c>
      <c r="B33" s="96" t="s">
        <v>82</v>
      </c>
      <c r="C33" s="97">
        <v>0.88</v>
      </c>
      <c r="D33" s="97">
        <v>0.79</v>
      </c>
      <c r="E33" s="97">
        <v>0.96</v>
      </c>
      <c r="F33" s="97">
        <v>0.83</v>
      </c>
      <c r="G33" s="97">
        <v>0.93</v>
      </c>
      <c r="H33" s="97">
        <v>0.92</v>
      </c>
      <c r="I33" s="97">
        <v>0.8</v>
      </c>
    </row>
    <row r="34" spans="1:9" x14ac:dyDescent="0.2">
      <c r="A34" s="95" t="s">
        <v>134</v>
      </c>
      <c r="B34" s="98" t="s">
        <v>83</v>
      </c>
      <c r="C34" s="99">
        <v>0.88</v>
      </c>
      <c r="D34" s="99">
        <v>0.81</v>
      </c>
      <c r="E34" s="99">
        <v>0.81</v>
      </c>
      <c r="F34" s="99">
        <v>0.84</v>
      </c>
      <c r="G34" s="99">
        <v>0.86</v>
      </c>
      <c r="H34" s="99">
        <v>0.82</v>
      </c>
      <c r="I34" s="99">
        <v>0.7</v>
      </c>
    </row>
    <row r="35" spans="1:9" x14ac:dyDescent="0.2">
      <c r="A35" s="219">
        <v>44652</v>
      </c>
      <c r="B35" s="79" t="s">
        <v>82</v>
      </c>
      <c r="C35" s="218">
        <v>0.9</v>
      </c>
      <c r="D35" s="218">
        <v>0.87</v>
      </c>
      <c r="E35" s="218">
        <v>0.96924829157175396</v>
      </c>
      <c r="F35" s="218">
        <v>0.85329999999999995</v>
      </c>
      <c r="G35" s="218">
        <v>1</v>
      </c>
      <c r="H35" s="218">
        <v>0.95</v>
      </c>
      <c r="I35" s="220">
        <v>0.8</v>
      </c>
    </row>
    <row r="36" spans="1:9" x14ac:dyDescent="0.2">
      <c r="A36" s="219">
        <v>44652</v>
      </c>
      <c r="B36" s="209" t="s">
        <v>83</v>
      </c>
      <c r="C36" s="218">
        <v>0.89800000000000002</v>
      </c>
      <c r="D36" s="218">
        <v>0.90480000000000005</v>
      </c>
      <c r="E36" s="218">
        <v>0.82750000000000001</v>
      </c>
      <c r="F36" s="218">
        <v>0.89329999999999998</v>
      </c>
      <c r="G36" s="218">
        <v>1</v>
      </c>
      <c r="H36" s="218">
        <v>0.85</v>
      </c>
      <c r="I36" s="217">
        <v>0.7</v>
      </c>
    </row>
    <row r="37" spans="1:9" x14ac:dyDescent="0.2">
      <c r="A37" s="219">
        <v>44682</v>
      </c>
      <c r="B37" s="79" t="s">
        <v>82</v>
      </c>
      <c r="C37" s="218">
        <v>0.9</v>
      </c>
      <c r="D37" s="218">
        <v>0.84750000000000003</v>
      </c>
      <c r="E37" s="218">
        <v>0.9516</v>
      </c>
      <c r="F37" s="218">
        <v>0.86839999999999995</v>
      </c>
      <c r="G37" s="218">
        <v>1</v>
      </c>
      <c r="H37" s="218">
        <v>0.93210000000000004</v>
      </c>
      <c r="I37" s="220">
        <v>0.8</v>
      </c>
    </row>
    <row r="38" spans="1:9" x14ac:dyDescent="0.2">
      <c r="A38" s="219">
        <v>44682</v>
      </c>
      <c r="B38" s="209" t="s">
        <v>83</v>
      </c>
      <c r="C38" s="218">
        <v>0.93</v>
      </c>
      <c r="D38" s="218">
        <v>0.85</v>
      </c>
      <c r="E38" s="218">
        <v>0.82030000000000003</v>
      </c>
      <c r="F38" s="218">
        <v>0.88160000000000005</v>
      </c>
      <c r="G38" s="218">
        <v>1</v>
      </c>
      <c r="H38" s="218">
        <v>0.83450000000000002</v>
      </c>
      <c r="I38" s="217">
        <v>0.7</v>
      </c>
    </row>
    <row r="39" spans="1:9" x14ac:dyDescent="0.2">
      <c r="A39" s="219">
        <v>44713</v>
      </c>
      <c r="B39" s="79" t="s">
        <v>82</v>
      </c>
      <c r="C39" s="218">
        <v>0.86</v>
      </c>
      <c r="D39" s="218">
        <v>0.78159999999999996</v>
      </c>
      <c r="E39" s="218">
        <v>0.94910000000000005</v>
      </c>
      <c r="F39" s="218">
        <v>0.82630000000000003</v>
      </c>
      <c r="G39" s="218">
        <v>1</v>
      </c>
      <c r="H39" s="218">
        <v>0.91439999999999999</v>
      </c>
      <c r="I39" s="220">
        <v>0.8</v>
      </c>
    </row>
    <row r="40" spans="1:9" x14ac:dyDescent="0.2">
      <c r="A40" s="219">
        <v>44713</v>
      </c>
      <c r="B40" s="209" t="s">
        <v>83</v>
      </c>
      <c r="C40" s="218">
        <v>0.84060000000000001</v>
      </c>
      <c r="D40" s="218">
        <v>0.84950000000000003</v>
      </c>
      <c r="E40" s="218">
        <v>0.8337</v>
      </c>
      <c r="F40" s="218">
        <v>0.84209999999999996</v>
      </c>
      <c r="G40" s="218">
        <v>1</v>
      </c>
      <c r="H40" s="218">
        <v>0.83720000000000006</v>
      </c>
      <c r="I40" s="217">
        <v>0.7</v>
      </c>
    </row>
    <row r="41" spans="1:9" x14ac:dyDescent="0.2">
      <c r="A41" s="216" t="s">
        <v>140</v>
      </c>
      <c r="B41" s="96" t="s">
        <v>82</v>
      </c>
      <c r="C41" s="215">
        <v>0.88419999999999999</v>
      </c>
      <c r="D41" s="215">
        <v>0.81930000000000003</v>
      </c>
      <c r="E41" s="215">
        <v>0.95489999999999997</v>
      </c>
      <c r="F41" s="215">
        <v>0.83299999999999996</v>
      </c>
      <c r="G41" s="215">
        <v>1</v>
      </c>
      <c r="H41" s="215">
        <v>0.92659999999999998</v>
      </c>
      <c r="I41" s="214">
        <v>0.8</v>
      </c>
    </row>
    <row r="42" spans="1:9" x14ac:dyDescent="0.2">
      <c r="A42" s="95" t="s">
        <v>140</v>
      </c>
      <c r="B42" s="98" t="s">
        <v>83</v>
      </c>
      <c r="C42" s="213">
        <v>0.88949999999999996</v>
      </c>
      <c r="D42" s="213">
        <v>0.85940000000000005</v>
      </c>
      <c r="E42" s="213">
        <v>0.82709999999999995</v>
      </c>
      <c r="F42" s="213">
        <v>0.85099999999999998</v>
      </c>
      <c r="G42" s="213">
        <v>1</v>
      </c>
      <c r="H42" s="213">
        <v>0.83579999999999999</v>
      </c>
      <c r="I42" s="212">
        <v>0.7</v>
      </c>
    </row>
    <row r="43" spans="1:9" x14ac:dyDescent="0.2">
      <c r="A43" s="210">
        <v>44743</v>
      </c>
      <c r="B43" s="79" t="s">
        <v>82</v>
      </c>
      <c r="C43" s="208">
        <v>0.96550000000000002</v>
      </c>
      <c r="D43" s="208">
        <v>0.78790000000000004</v>
      </c>
      <c r="E43" s="208">
        <v>0.9728</v>
      </c>
      <c r="F43" s="208">
        <v>0.875</v>
      </c>
      <c r="G43" s="208">
        <v>1</v>
      </c>
      <c r="H43" s="208">
        <v>0.93910000000000005</v>
      </c>
      <c r="I43" s="211">
        <v>0.8</v>
      </c>
    </row>
    <row r="44" spans="1:9" x14ac:dyDescent="0.2">
      <c r="A44" s="210">
        <v>44743</v>
      </c>
      <c r="B44" s="209" t="s">
        <v>83</v>
      </c>
      <c r="C44" s="208">
        <v>0.96550000000000002</v>
      </c>
      <c r="D44" s="208">
        <v>0.84470000000000001</v>
      </c>
      <c r="E44" s="208">
        <v>0.85209999999999997</v>
      </c>
      <c r="F44" s="208">
        <v>0.91669999999999996</v>
      </c>
      <c r="G44" s="208">
        <v>1</v>
      </c>
      <c r="H44" s="208">
        <v>0.86219999999999997</v>
      </c>
      <c r="I44" s="207">
        <v>0.7</v>
      </c>
    </row>
    <row r="45" spans="1:9" x14ac:dyDescent="0.2">
      <c r="A45" s="210">
        <v>44774</v>
      </c>
      <c r="B45" s="79" t="s">
        <v>82</v>
      </c>
      <c r="C45" s="208">
        <v>0.90100000000000002</v>
      </c>
      <c r="D45" s="208">
        <v>0.80989999999999995</v>
      </c>
      <c r="E45" s="208">
        <v>0.96060000000000001</v>
      </c>
      <c r="F45" s="208">
        <v>0.87050000000000005</v>
      </c>
      <c r="G45" s="208"/>
      <c r="H45" s="208">
        <v>0.93179999999999996</v>
      </c>
      <c r="I45" s="211">
        <v>0.8</v>
      </c>
    </row>
    <row r="46" spans="1:9" x14ac:dyDescent="0.2">
      <c r="A46" s="210">
        <v>44774</v>
      </c>
      <c r="B46" s="209" t="s">
        <v>83</v>
      </c>
      <c r="C46" s="208">
        <v>0.90100000000000002</v>
      </c>
      <c r="D46" s="208">
        <v>0.85950000000000004</v>
      </c>
      <c r="E46" s="208">
        <v>0.83250000000000002</v>
      </c>
      <c r="F46" s="208">
        <v>0.89929999999999999</v>
      </c>
      <c r="G46" s="208"/>
      <c r="H46" s="208">
        <v>0.8448</v>
      </c>
      <c r="I46" s="207">
        <v>0.7</v>
      </c>
    </row>
    <row r="47" spans="1:9" x14ac:dyDescent="0.2">
      <c r="A47" s="210">
        <v>44805</v>
      </c>
      <c r="B47" s="79" t="s">
        <v>82</v>
      </c>
      <c r="C47" s="208">
        <v>0.92769999999999997</v>
      </c>
      <c r="D47" s="208">
        <v>0.78139999999999998</v>
      </c>
      <c r="E47" s="208">
        <v>0.95089999999999997</v>
      </c>
      <c r="F47" s="208">
        <v>0.8417</v>
      </c>
      <c r="G47" s="208"/>
      <c r="H47" s="208">
        <v>0.91539999999999999</v>
      </c>
      <c r="I47" s="211">
        <v>0.8</v>
      </c>
    </row>
    <row r="48" spans="1:9" x14ac:dyDescent="0.2">
      <c r="A48" s="210">
        <v>44805</v>
      </c>
      <c r="B48" s="209" t="s">
        <v>83</v>
      </c>
      <c r="C48" s="208">
        <v>0.95179999999999998</v>
      </c>
      <c r="D48" s="208">
        <v>0.77729999999999999</v>
      </c>
      <c r="E48" s="208">
        <v>0.83899999999999997</v>
      </c>
      <c r="F48" s="208">
        <v>0.8417</v>
      </c>
      <c r="G48" s="208"/>
      <c r="H48" s="208">
        <v>0.83509999999999995</v>
      </c>
      <c r="I48" s="207">
        <v>0.7</v>
      </c>
    </row>
    <row r="49" spans="1:9" x14ac:dyDescent="0.2">
      <c r="A49" s="206" t="s">
        <v>141</v>
      </c>
      <c r="B49" s="205" t="s">
        <v>82</v>
      </c>
      <c r="C49" s="201">
        <v>0.92989999999999995</v>
      </c>
      <c r="D49" s="201">
        <v>0.79279999999999995</v>
      </c>
      <c r="E49" s="201">
        <v>0.96199999999999997</v>
      </c>
      <c r="F49" s="201">
        <v>0.86319999999999997</v>
      </c>
      <c r="G49" s="201">
        <v>0.85709999999999997</v>
      </c>
      <c r="H49" s="201">
        <v>0.9294</v>
      </c>
      <c r="I49" s="204">
        <v>0.8</v>
      </c>
    </row>
    <row r="50" spans="1:9" x14ac:dyDescent="0.2">
      <c r="A50" s="203" t="s">
        <v>141</v>
      </c>
      <c r="B50" s="202" t="s">
        <v>83</v>
      </c>
      <c r="C50" s="201">
        <v>0.93730000000000002</v>
      </c>
      <c r="D50" s="201">
        <v>0.82740000000000002</v>
      </c>
      <c r="E50" s="201">
        <v>0.84130000000000005</v>
      </c>
      <c r="F50" s="201">
        <v>0.88790000000000002</v>
      </c>
      <c r="G50" s="201">
        <v>0.85709999999999997</v>
      </c>
      <c r="H50" s="201">
        <v>0.84799999999999998</v>
      </c>
      <c r="I50" s="200">
        <v>0.7</v>
      </c>
    </row>
    <row r="51" spans="1:9" x14ac:dyDescent="0.2">
      <c r="A51" s="141"/>
      <c r="C51" s="199"/>
      <c r="D51" s="199"/>
      <c r="E51" s="199"/>
      <c r="F51" s="199"/>
      <c r="G51" s="199"/>
      <c r="H51" s="199"/>
      <c r="I51" s="199"/>
    </row>
    <row r="52" spans="1:9" ht="18" x14ac:dyDescent="0.25">
      <c r="A52" s="198" t="s">
        <v>2</v>
      </c>
    </row>
    <row r="53" spans="1:9" x14ac:dyDescent="0.2">
      <c r="A53" s="197" t="s">
        <v>82</v>
      </c>
      <c r="C53" s="34" t="s">
        <v>84</v>
      </c>
    </row>
    <row r="54" spans="1:9" x14ac:dyDescent="0.2">
      <c r="A54" s="197" t="s">
        <v>83</v>
      </c>
      <c r="C54" s="34" t="s">
        <v>85</v>
      </c>
    </row>
  </sheetData>
  <sheetProtection algorithmName="SHA-512" hashValue="XXXPGB+1oBebUCUSwouP+KB4tnKdXRt9NqZa6kCo4SE0kEPl7FrLIveY2dn56cyS3+SksPSpBOHNH8UvihJBMQ==" saltValue="/i1q3JR/5q00mOfUAGrVqw==" spinCount="100000" sheet="1" objects="1" scenarios="1"/>
  <mergeCells count="1">
    <mergeCell ref="B1:I1"/>
  </mergeCells>
  <pageMargins left="0.7" right="0.7" top="0.75" bottom="0.75" header="0.3" footer="0.3"/>
  <drawing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Q57"/>
  <sheetViews>
    <sheetView showGridLines="0" zoomScaleNormal="100" workbookViewId="0"/>
  </sheetViews>
  <sheetFormatPr baseColWidth="10" defaultColWidth="9.140625" defaultRowHeight="15" x14ac:dyDescent="0.25"/>
  <cols>
    <col min="1" max="1" width="5.7109375" customWidth="1"/>
    <col min="2" max="2" width="15.5703125" style="6" customWidth="1"/>
    <col min="3" max="3" width="14" bestFit="1" customWidth="1"/>
    <col min="4" max="5" width="16.7109375" customWidth="1"/>
    <col min="6" max="8" width="18" customWidth="1"/>
    <col min="9" max="9" width="15.140625" bestFit="1" customWidth="1"/>
    <col min="10" max="10" width="21.7109375" customWidth="1"/>
    <col min="11" max="11" width="19" style="4" customWidth="1"/>
    <col min="12" max="12" width="21.85546875" style="4" customWidth="1"/>
    <col min="13" max="13" width="26.5703125" style="5" customWidth="1"/>
    <col min="14" max="14" width="20.5703125" style="5" customWidth="1"/>
    <col min="15" max="15" width="27.5703125" customWidth="1"/>
  </cols>
  <sheetData>
    <row r="1" spans="2:17" ht="50.1" customHeight="1" x14ac:dyDescent="0.25"/>
    <row r="2" spans="2:17" ht="20.100000000000001" customHeight="1" x14ac:dyDescent="0.3">
      <c r="B2" s="16" t="s">
        <v>137</v>
      </c>
      <c r="C2" s="17"/>
      <c r="D2" s="17"/>
      <c r="E2" s="17"/>
      <c r="F2" s="17"/>
      <c r="G2" s="17"/>
      <c r="H2" s="17"/>
      <c r="I2" s="17"/>
      <c r="J2" s="17"/>
      <c r="K2" s="18"/>
      <c r="L2" s="18"/>
      <c r="M2" s="19"/>
      <c r="N2" s="19"/>
      <c r="O2" s="17"/>
      <c r="P2" s="17"/>
      <c r="Q2" s="17"/>
    </row>
    <row r="3" spans="2:17" ht="30" customHeight="1" x14ac:dyDescent="0.25">
      <c r="B3" s="55"/>
      <c r="C3" s="133" t="s">
        <v>121</v>
      </c>
      <c r="D3" s="133"/>
      <c r="E3" s="133"/>
      <c r="F3" s="133"/>
      <c r="G3" s="133" t="s">
        <v>122</v>
      </c>
      <c r="H3" s="133"/>
      <c r="I3" s="133" t="s">
        <v>123</v>
      </c>
      <c r="J3" s="133"/>
      <c r="K3" s="133"/>
      <c r="L3" s="133"/>
      <c r="M3" s="134" t="s">
        <v>124</v>
      </c>
      <c r="N3" s="134"/>
      <c r="O3" s="134"/>
    </row>
    <row r="4" spans="2:17" ht="30" customHeight="1" x14ac:dyDescent="0.25">
      <c r="B4" s="32" t="s">
        <v>0</v>
      </c>
      <c r="C4" s="25" t="s">
        <v>98</v>
      </c>
      <c r="D4" s="25" t="s">
        <v>99</v>
      </c>
      <c r="E4" s="25" t="s">
        <v>100</v>
      </c>
      <c r="F4" s="25" t="s">
        <v>1</v>
      </c>
      <c r="G4" s="25" t="s">
        <v>101</v>
      </c>
      <c r="H4" s="25" t="s">
        <v>102</v>
      </c>
      <c r="I4" s="25" t="s">
        <v>103</v>
      </c>
      <c r="J4" s="25" t="s">
        <v>4</v>
      </c>
      <c r="K4" s="26" t="s">
        <v>12</v>
      </c>
      <c r="L4" s="26" t="s">
        <v>13</v>
      </c>
      <c r="M4" s="31" t="s">
        <v>73</v>
      </c>
      <c r="N4" s="31" t="s">
        <v>104</v>
      </c>
      <c r="O4" s="27" t="s">
        <v>105</v>
      </c>
    </row>
    <row r="5" spans="2:17" ht="15.75" x14ac:dyDescent="0.25">
      <c r="B5" s="14">
        <v>44044</v>
      </c>
      <c r="C5" s="9">
        <v>129</v>
      </c>
      <c r="D5" s="9">
        <v>7</v>
      </c>
      <c r="E5" s="9">
        <v>63</v>
      </c>
      <c r="F5" s="9">
        <v>357</v>
      </c>
      <c r="G5" s="9">
        <v>60</v>
      </c>
      <c r="H5" s="9">
        <v>3</v>
      </c>
      <c r="I5" s="10">
        <v>34</v>
      </c>
      <c r="J5" s="10">
        <v>26</v>
      </c>
      <c r="K5" s="11">
        <v>0.56666666666666665</v>
      </c>
      <c r="L5" s="11">
        <v>0.43333333333333335</v>
      </c>
      <c r="M5" s="12">
        <v>853775.81</v>
      </c>
      <c r="N5" s="12">
        <v>34151.032400000004</v>
      </c>
      <c r="O5" s="22">
        <v>25</v>
      </c>
    </row>
    <row r="6" spans="2:17" ht="15.75" x14ac:dyDescent="0.25">
      <c r="B6" s="14">
        <v>44075</v>
      </c>
      <c r="C6" s="9">
        <v>184</v>
      </c>
      <c r="D6" s="9">
        <v>5</v>
      </c>
      <c r="E6" s="9">
        <v>56</v>
      </c>
      <c r="F6" s="9">
        <v>473</v>
      </c>
      <c r="G6" s="9">
        <v>47</v>
      </c>
      <c r="H6" s="9">
        <v>9</v>
      </c>
      <c r="I6" s="10">
        <v>39</v>
      </c>
      <c r="J6" s="10">
        <v>8</v>
      </c>
      <c r="K6" s="11">
        <v>0.82978723404255317</v>
      </c>
      <c r="L6" s="11">
        <v>0.1702127659574468</v>
      </c>
      <c r="M6" s="12">
        <v>897793.62</v>
      </c>
      <c r="N6" s="12">
        <v>33251.615555555552</v>
      </c>
      <c r="O6" s="22">
        <v>27</v>
      </c>
    </row>
    <row r="7" spans="2:17" s="50" customFormat="1" ht="15.75" x14ac:dyDescent="0.25">
      <c r="B7" s="102" t="s">
        <v>143</v>
      </c>
      <c r="C7" s="120">
        <f>+SUM(C5:C6)</f>
        <v>313</v>
      </c>
      <c r="D7" s="120">
        <f t="shared" ref="D7:H7" si="0">+SUM(D5:D6)</f>
        <v>12</v>
      </c>
      <c r="E7" s="120">
        <f t="shared" si="0"/>
        <v>119</v>
      </c>
      <c r="F7" s="120">
        <f t="shared" si="0"/>
        <v>830</v>
      </c>
      <c r="G7" s="120">
        <f t="shared" si="0"/>
        <v>107</v>
      </c>
      <c r="H7" s="120">
        <f t="shared" si="0"/>
        <v>12</v>
      </c>
      <c r="I7" s="120">
        <f t="shared" ref="I7:J7" si="1">+SUM(I4:I6)</f>
        <v>73</v>
      </c>
      <c r="J7" s="120">
        <f t="shared" si="1"/>
        <v>34</v>
      </c>
      <c r="K7" s="121">
        <f>+I7/G7</f>
        <v>0.68224299065420557</v>
      </c>
      <c r="L7" s="121">
        <f>+J7/G7</f>
        <v>0.31775700934579437</v>
      </c>
      <c r="M7" s="122">
        <f>+SUM(M4:M6)</f>
        <v>1751569.4300000002</v>
      </c>
      <c r="N7" s="122">
        <f>+M7/O7</f>
        <v>33684.027500000004</v>
      </c>
      <c r="O7" s="120">
        <f>+SUM(O4:O6)</f>
        <v>52</v>
      </c>
    </row>
    <row r="8" spans="2:17" ht="15.75" x14ac:dyDescent="0.25">
      <c r="B8" s="14">
        <v>44105</v>
      </c>
      <c r="C8" s="9">
        <v>211</v>
      </c>
      <c r="D8" s="9">
        <v>11</v>
      </c>
      <c r="E8" s="9">
        <v>164</v>
      </c>
      <c r="F8" s="9">
        <v>516</v>
      </c>
      <c r="G8" s="9">
        <v>147</v>
      </c>
      <c r="H8" s="9">
        <v>17</v>
      </c>
      <c r="I8" s="10">
        <v>82</v>
      </c>
      <c r="J8" s="10">
        <v>65</v>
      </c>
      <c r="K8" s="11">
        <v>0.55782312925170063</v>
      </c>
      <c r="L8" s="11">
        <v>0.44217687074829931</v>
      </c>
      <c r="M8" s="12">
        <v>11089788.619999999</v>
      </c>
      <c r="N8" s="12">
        <v>151914.91260273973</v>
      </c>
      <c r="O8" s="22">
        <v>73</v>
      </c>
    </row>
    <row r="9" spans="2:17" ht="15.75" x14ac:dyDescent="0.25">
      <c r="B9" s="14">
        <v>44136</v>
      </c>
      <c r="C9" s="9">
        <v>235</v>
      </c>
      <c r="D9" s="9">
        <v>6</v>
      </c>
      <c r="E9" s="9">
        <v>140</v>
      </c>
      <c r="F9" s="9">
        <v>605</v>
      </c>
      <c r="G9" s="9">
        <v>138</v>
      </c>
      <c r="H9" s="9">
        <v>2</v>
      </c>
      <c r="I9" s="10">
        <v>116</v>
      </c>
      <c r="J9" s="10">
        <v>22</v>
      </c>
      <c r="K9" s="11">
        <v>0.84057971014492749</v>
      </c>
      <c r="L9" s="11">
        <v>0.15942028985507245</v>
      </c>
      <c r="M9" s="12">
        <v>3875745.12</v>
      </c>
      <c r="N9" s="12">
        <v>35557.294678899081</v>
      </c>
      <c r="O9" s="22">
        <v>109</v>
      </c>
    </row>
    <row r="10" spans="2:17" ht="15.75" x14ac:dyDescent="0.25">
      <c r="B10" s="14">
        <v>44166</v>
      </c>
      <c r="C10" s="9">
        <v>296</v>
      </c>
      <c r="D10" s="9">
        <v>9</v>
      </c>
      <c r="E10" s="9">
        <v>116</v>
      </c>
      <c r="F10" s="9">
        <v>776</v>
      </c>
      <c r="G10" s="9">
        <v>107</v>
      </c>
      <c r="H10" s="9">
        <v>9</v>
      </c>
      <c r="I10" s="10">
        <v>72</v>
      </c>
      <c r="J10" s="10">
        <v>35</v>
      </c>
      <c r="K10" s="11">
        <v>0.67289719626168221</v>
      </c>
      <c r="L10" s="11">
        <v>0.32710280373831774</v>
      </c>
      <c r="M10" s="12">
        <v>1853541.83</v>
      </c>
      <c r="N10" s="12">
        <v>45208.337317073172</v>
      </c>
      <c r="O10" s="22">
        <v>41</v>
      </c>
    </row>
    <row r="11" spans="2:17" s="50" customFormat="1" ht="15.75" x14ac:dyDescent="0.25">
      <c r="B11" s="102" t="s">
        <v>142</v>
      </c>
      <c r="C11" s="120">
        <f>+SUM(C8:C10)</f>
        <v>742</v>
      </c>
      <c r="D11" s="120">
        <f>+SUM(D8:D10)</f>
        <v>26</v>
      </c>
      <c r="E11" s="120">
        <f t="shared" ref="E11:J11" si="2">+SUM(E8:E10)</f>
        <v>420</v>
      </c>
      <c r="F11" s="120">
        <f t="shared" si="2"/>
        <v>1897</v>
      </c>
      <c r="G11" s="120">
        <f t="shared" si="2"/>
        <v>392</v>
      </c>
      <c r="H11" s="120">
        <f t="shared" si="2"/>
        <v>28</v>
      </c>
      <c r="I11" s="120">
        <f t="shared" si="2"/>
        <v>270</v>
      </c>
      <c r="J11" s="120">
        <f t="shared" si="2"/>
        <v>122</v>
      </c>
      <c r="K11" s="121">
        <f>+I11/G11</f>
        <v>0.68877551020408168</v>
      </c>
      <c r="L11" s="121">
        <f>+J11/G11</f>
        <v>0.31122448979591838</v>
      </c>
      <c r="M11" s="122">
        <f>+SUM(M8:M10)</f>
        <v>16819075.57</v>
      </c>
      <c r="N11" s="122">
        <f>+M11/O11</f>
        <v>75421.863542600899</v>
      </c>
      <c r="O11" s="120">
        <f>+SUM(O8:O10)</f>
        <v>223</v>
      </c>
    </row>
    <row r="12" spans="2:17" ht="15.75" x14ac:dyDescent="0.25">
      <c r="B12" s="14">
        <v>44197</v>
      </c>
      <c r="C12" s="9">
        <v>288</v>
      </c>
      <c r="D12" s="9">
        <v>10</v>
      </c>
      <c r="E12" s="9">
        <v>97</v>
      </c>
      <c r="F12" s="9">
        <v>956</v>
      </c>
      <c r="G12" s="9">
        <v>92</v>
      </c>
      <c r="H12" s="9">
        <v>5</v>
      </c>
      <c r="I12" s="10">
        <v>81</v>
      </c>
      <c r="J12" s="10">
        <v>11</v>
      </c>
      <c r="K12" s="11">
        <v>0.88043478260869568</v>
      </c>
      <c r="L12" s="11">
        <v>0.11956521739130435</v>
      </c>
      <c r="M12" s="12">
        <v>1013796.25</v>
      </c>
      <c r="N12" s="12">
        <v>20275.924999999999</v>
      </c>
      <c r="O12" s="22">
        <v>50</v>
      </c>
    </row>
    <row r="13" spans="2:17" ht="15.75" x14ac:dyDescent="0.25">
      <c r="B13" s="14">
        <v>44228</v>
      </c>
      <c r="C13" s="9">
        <v>314</v>
      </c>
      <c r="D13" s="9">
        <v>15</v>
      </c>
      <c r="E13" s="9">
        <v>267</v>
      </c>
      <c r="F13" s="9">
        <v>987</v>
      </c>
      <c r="G13" s="9">
        <v>259</v>
      </c>
      <c r="H13" s="9">
        <v>8</v>
      </c>
      <c r="I13" s="10">
        <v>198</v>
      </c>
      <c r="J13" s="10">
        <v>61</v>
      </c>
      <c r="K13" s="11">
        <v>0.76447876447876451</v>
      </c>
      <c r="L13" s="11">
        <v>0.23552123552123552</v>
      </c>
      <c r="M13" s="12">
        <v>5738441.3499999996</v>
      </c>
      <c r="N13" s="12">
        <v>40128.960489510486</v>
      </c>
      <c r="O13" s="22">
        <v>143</v>
      </c>
    </row>
    <row r="14" spans="2:17" ht="15.75" x14ac:dyDescent="0.25">
      <c r="B14" s="14">
        <v>44256</v>
      </c>
      <c r="C14" s="9">
        <v>378</v>
      </c>
      <c r="D14" s="9">
        <v>11</v>
      </c>
      <c r="E14" s="9">
        <v>514</v>
      </c>
      <c r="F14" s="9">
        <v>844</v>
      </c>
      <c r="G14" s="9">
        <v>481</v>
      </c>
      <c r="H14" s="9">
        <v>32</v>
      </c>
      <c r="I14" s="10">
        <v>346</v>
      </c>
      <c r="J14" s="10">
        <v>135</v>
      </c>
      <c r="K14" s="11">
        <v>0.71933471933471937</v>
      </c>
      <c r="L14" s="11">
        <v>0.28066528066528068</v>
      </c>
      <c r="M14" s="12">
        <v>16304930.380000001</v>
      </c>
      <c r="N14" s="12">
        <v>57818.902056737592</v>
      </c>
      <c r="O14" s="22">
        <v>282</v>
      </c>
    </row>
    <row r="15" spans="2:17" s="50" customFormat="1" ht="15.75" x14ac:dyDescent="0.25">
      <c r="B15" s="102" t="s">
        <v>145</v>
      </c>
      <c r="C15" s="120">
        <f>+SUM(C12:C14)</f>
        <v>980</v>
      </c>
      <c r="D15" s="120">
        <f>+SUM(D12:D14)</f>
        <v>36</v>
      </c>
      <c r="E15" s="120">
        <f t="shared" ref="E15:J15" si="3">+SUM(E12:E14)</f>
        <v>878</v>
      </c>
      <c r="F15" s="120">
        <f t="shared" si="3"/>
        <v>2787</v>
      </c>
      <c r="G15" s="120">
        <f t="shared" si="3"/>
        <v>832</v>
      </c>
      <c r="H15" s="120">
        <f t="shared" si="3"/>
        <v>45</v>
      </c>
      <c r="I15" s="120">
        <f t="shared" si="3"/>
        <v>625</v>
      </c>
      <c r="J15" s="120">
        <f t="shared" si="3"/>
        <v>207</v>
      </c>
      <c r="K15" s="121">
        <f>+I15/G15</f>
        <v>0.75120192307692313</v>
      </c>
      <c r="L15" s="121">
        <f>+J15/G15</f>
        <v>0.24879807692307693</v>
      </c>
      <c r="M15" s="122">
        <f>+SUM(M12:M14)</f>
        <v>23057167.98</v>
      </c>
      <c r="N15" s="122">
        <f>+M15/O15</f>
        <v>48541.40627368421</v>
      </c>
      <c r="O15" s="120">
        <f>+SUM(O12:O14)</f>
        <v>475</v>
      </c>
    </row>
    <row r="16" spans="2:17" ht="15.75" x14ac:dyDescent="0.25">
      <c r="B16" s="14">
        <v>44287</v>
      </c>
      <c r="C16" s="9">
        <v>356</v>
      </c>
      <c r="D16" s="9">
        <v>8</v>
      </c>
      <c r="E16" s="9">
        <v>421</v>
      </c>
      <c r="F16" s="9">
        <v>772</v>
      </c>
      <c r="G16" s="9">
        <v>399</v>
      </c>
      <c r="H16" s="9">
        <v>21</v>
      </c>
      <c r="I16" s="10">
        <v>288</v>
      </c>
      <c r="J16" s="10">
        <v>111</v>
      </c>
      <c r="K16" s="11">
        <v>0.72180451127819545</v>
      </c>
      <c r="L16" s="11">
        <v>0.2781954887218045</v>
      </c>
      <c r="M16" s="12">
        <v>5728244.9500000002</v>
      </c>
      <c r="N16" s="12">
        <v>23768.651244813278</v>
      </c>
      <c r="O16" s="22">
        <v>241</v>
      </c>
    </row>
    <row r="17" spans="2:15" ht="15.75" x14ac:dyDescent="0.25">
      <c r="B17" s="14">
        <v>44317</v>
      </c>
      <c r="C17" s="9">
        <v>370</v>
      </c>
      <c r="D17" s="9">
        <v>21</v>
      </c>
      <c r="E17" s="9">
        <v>494</v>
      </c>
      <c r="F17" s="9">
        <v>628</v>
      </c>
      <c r="G17" s="9">
        <v>479</v>
      </c>
      <c r="H17" s="9">
        <v>15</v>
      </c>
      <c r="I17" s="10">
        <v>355</v>
      </c>
      <c r="J17" s="10">
        <v>124</v>
      </c>
      <c r="K17" s="11">
        <v>0.74112734864300622</v>
      </c>
      <c r="L17" s="11">
        <v>0.25887265135699372</v>
      </c>
      <c r="M17" s="12">
        <v>8601721.5199999996</v>
      </c>
      <c r="N17" s="12">
        <v>29559.180481099655</v>
      </c>
      <c r="O17" s="22">
        <v>291</v>
      </c>
    </row>
    <row r="18" spans="2:15" ht="15.75" x14ac:dyDescent="0.25">
      <c r="B18" s="14">
        <v>44348</v>
      </c>
      <c r="C18" s="9">
        <v>374</v>
      </c>
      <c r="D18" s="9">
        <v>9</v>
      </c>
      <c r="E18" s="9">
        <v>362</v>
      </c>
      <c r="F18" s="9">
        <v>607</v>
      </c>
      <c r="G18" s="9">
        <v>344</v>
      </c>
      <c r="H18" s="9">
        <v>18</v>
      </c>
      <c r="I18" s="10">
        <v>258</v>
      </c>
      <c r="J18" s="10">
        <v>86</v>
      </c>
      <c r="K18" s="11">
        <v>0.75</v>
      </c>
      <c r="L18" s="11">
        <v>0.25</v>
      </c>
      <c r="M18" s="12">
        <v>4698075.22</v>
      </c>
      <c r="N18" s="12">
        <v>25123.39689839572</v>
      </c>
      <c r="O18" s="22">
        <v>187</v>
      </c>
    </row>
    <row r="19" spans="2:15" s="50" customFormat="1" ht="15.75" x14ac:dyDescent="0.25">
      <c r="B19" s="102" t="s">
        <v>144</v>
      </c>
      <c r="C19" s="120">
        <f>+SUM(C16:C18)</f>
        <v>1100</v>
      </c>
      <c r="D19" s="120">
        <f>+SUM(D16:D18)</f>
        <v>38</v>
      </c>
      <c r="E19" s="120">
        <f t="shared" ref="E19:J19" si="4">+SUM(E16:E18)</f>
        <v>1277</v>
      </c>
      <c r="F19" s="120">
        <f t="shared" si="4"/>
        <v>2007</v>
      </c>
      <c r="G19" s="120">
        <f t="shared" si="4"/>
        <v>1222</v>
      </c>
      <c r="H19" s="120">
        <f t="shared" si="4"/>
        <v>54</v>
      </c>
      <c r="I19" s="120">
        <f t="shared" si="4"/>
        <v>901</v>
      </c>
      <c r="J19" s="120">
        <f t="shared" si="4"/>
        <v>321</v>
      </c>
      <c r="K19" s="121">
        <f>+I19/G19</f>
        <v>0.73731587561374801</v>
      </c>
      <c r="L19" s="121">
        <f>+J19/G19</f>
        <v>0.26268412438625205</v>
      </c>
      <c r="M19" s="122">
        <f>+SUM(M16:M18)</f>
        <v>19028041.689999998</v>
      </c>
      <c r="N19" s="122">
        <f>+M19/O19</f>
        <v>26464.592058414462</v>
      </c>
      <c r="O19" s="120">
        <f>+SUM(O16:O18)</f>
        <v>719</v>
      </c>
    </row>
    <row r="20" spans="2:15" ht="15.75" x14ac:dyDescent="0.25">
      <c r="B20" s="100">
        <v>44378</v>
      </c>
      <c r="C20" s="21">
        <v>415</v>
      </c>
      <c r="D20" s="21">
        <v>3</v>
      </c>
      <c r="E20" s="21">
        <v>566</v>
      </c>
      <c r="F20" s="21">
        <v>478</v>
      </c>
      <c r="G20" s="21">
        <v>539</v>
      </c>
      <c r="H20" s="21">
        <v>27</v>
      </c>
      <c r="I20" s="22">
        <v>403</v>
      </c>
      <c r="J20" s="22">
        <v>136</v>
      </c>
      <c r="K20" s="23">
        <v>0.74768089053803344</v>
      </c>
      <c r="L20" s="23">
        <v>0.25231910946196662</v>
      </c>
      <c r="M20" s="24">
        <v>9580657.2599999998</v>
      </c>
      <c r="N20" s="24">
        <v>31935.5242</v>
      </c>
      <c r="O20" s="22">
        <v>300</v>
      </c>
    </row>
    <row r="21" spans="2:15" ht="15.75" x14ac:dyDescent="0.25">
      <c r="B21" s="100">
        <v>44409</v>
      </c>
      <c r="C21" s="21">
        <v>372</v>
      </c>
      <c r="D21" s="21">
        <v>4</v>
      </c>
      <c r="E21" s="21">
        <v>240</v>
      </c>
      <c r="F21" s="21">
        <v>606</v>
      </c>
      <c r="G21" s="21">
        <v>232</v>
      </c>
      <c r="H21" s="21">
        <v>8</v>
      </c>
      <c r="I21" s="22">
        <v>180</v>
      </c>
      <c r="J21" s="22">
        <v>52</v>
      </c>
      <c r="K21" s="23">
        <v>0.77586206896551724</v>
      </c>
      <c r="L21" s="23">
        <v>0.22413793103448276</v>
      </c>
      <c r="M21" s="24">
        <v>6248912.2599999998</v>
      </c>
      <c r="N21" s="24">
        <v>40057.129871794874</v>
      </c>
      <c r="O21" s="22">
        <v>156</v>
      </c>
    </row>
    <row r="22" spans="2:15" ht="15.75" x14ac:dyDescent="0.25">
      <c r="B22" s="100">
        <v>44440</v>
      </c>
      <c r="C22" s="21">
        <v>343</v>
      </c>
      <c r="D22" s="21">
        <v>3</v>
      </c>
      <c r="E22" s="21">
        <v>421</v>
      </c>
      <c r="F22" s="21">
        <v>497</v>
      </c>
      <c r="G22" s="21">
        <v>402</v>
      </c>
      <c r="H22" s="21">
        <v>19</v>
      </c>
      <c r="I22" s="22">
        <v>285</v>
      </c>
      <c r="J22" s="22">
        <v>117</v>
      </c>
      <c r="K22" s="23">
        <v>0.70895522388059706</v>
      </c>
      <c r="L22" s="23">
        <v>0.29104477611940299</v>
      </c>
      <c r="M22" s="24">
        <v>6901353.3600000003</v>
      </c>
      <c r="N22" s="24">
        <v>29119.634430379749</v>
      </c>
      <c r="O22" s="22">
        <v>237</v>
      </c>
    </row>
    <row r="23" spans="2:15" s="50" customFormat="1" ht="15.75" x14ac:dyDescent="0.25">
      <c r="B23" s="102" t="s">
        <v>150</v>
      </c>
      <c r="C23" s="120">
        <f>+SUM(C20:C22)</f>
        <v>1130</v>
      </c>
      <c r="D23" s="120">
        <f>+SUM(D20:D22)</f>
        <v>10</v>
      </c>
      <c r="E23" s="120">
        <f t="shared" ref="E23:J23" si="5">+SUM(E20:E22)</f>
        <v>1227</v>
      </c>
      <c r="F23" s="120">
        <f t="shared" si="5"/>
        <v>1581</v>
      </c>
      <c r="G23" s="120">
        <f t="shared" si="5"/>
        <v>1173</v>
      </c>
      <c r="H23" s="120">
        <f t="shared" si="5"/>
        <v>54</v>
      </c>
      <c r="I23" s="120">
        <f t="shared" si="5"/>
        <v>868</v>
      </c>
      <c r="J23" s="120">
        <f t="shared" si="5"/>
        <v>305</v>
      </c>
      <c r="K23" s="121">
        <f>+I23/G23</f>
        <v>0.73998294970161982</v>
      </c>
      <c r="L23" s="121">
        <f>+J23/G23</f>
        <v>0.26001705029838024</v>
      </c>
      <c r="M23" s="122">
        <f>+SUM(M20:M22)</f>
        <v>22730922.879999999</v>
      </c>
      <c r="N23" s="122">
        <f>+M23/O23</f>
        <v>32800.754516594512</v>
      </c>
      <c r="O23" s="120">
        <f>+SUM(O20:O22)</f>
        <v>693</v>
      </c>
    </row>
    <row r="24" spans="2:15" ht="15.75" x14ac:dyDescent="0.25">
      <c r="B24" s="101">
        <v>44470</v>
      </c>
      <c r="C24" s="71">
        <v>308</v>
      </c>
      <c r="D24" s="71">
        <v>0</v>
      </c>
      <c r="E24" s="72">
        <v>352</v>
      </c>
      <c r="F24" s="71">
        <v>482</v>
      </c>
      <c r="G24" s="72">
        <v>325</v>
      </c>
      <c r="H24" s="72">
        <v>27</v>
      </c>
      <c r="I24" s="73">
        <v>238</v>
      </c>
      <c r="J24" s="73">
        <v>87</v>
      </c>
      <c r="K24" s="74">
        <v>0.73230769230769233</v>
      </c>
      <c r="L24" s="74">
        <v>0.26769230769230767</v>
      </c>
      <c r="M24" s="75">
        <v>6028873.1699999999</v>
      </c>
      <c r="N24" s="75">
        <v>28708.919857142857</v>
      </c>
      <c r="O24" s="73">
        <v>210</v>
      </c>
    </row>
    <row r="25" spans="2:15" ht="15.75" x14ac:dyDescent="0.25">
      <c r="B25" s="101">
        <v>44501</v>
      </c>
      <c r="C25" s="71">
        <v>371</v>
      </c>
      <c r="D25" s="71">
        <v>1</v>
      </c>
      <c r="E25" s="72">
        <v>344</v>
      </c>
      <c r="F25" s="71">
        <v>508</v>
      </c>
      <c r="G25" s="72">
        <v>327</v>
      </c>
      <c r="H25" s="72">
        <v>17</v>
      </c>
      <c r="I25" s="73">
        <v>231</v>
      </c>
      <c r="J25" s="73">
        <v>96</v>
      </c>
      <c r="K25" s="74">
        <v>0.70642201834862384</v>
      </c>
      <c r="L25" s="74">
        <v>0.29357798165137616</v>
      </c>
      <c r="M25" s="75">
        <v>5072905.8499999996</v>
      </c>
      <c r="N25" s="75">
        <v>23705.167523364486</v>
      </c>
      <c r="O25" s="73">
        <v>214</v>
      </c>
    </row>
    <row r="26" spans="2:15" ht="15.75" x14ac:dyDescent="0.25">
      <c r="B26" s="14">
        <v>44531</v>
      </c>
      <c r="C26" s="71">
        <v>341</v>
      </c>
      <c r="D26" s="71">
        <v>3</v>
      </c>
      <c r="E26" s="72">
        <v>289</v>
      </c>
      <c r="F26" s="71">
        <v>557</v>
      </c>
      <c r="G26" s="72">
        <v>276</v>
      </c>
      <c r="H26" s="72">
        <v>13</v>
      </c>
      <c r="I26" s="73">
        <v>184</v>
      </c>
      <c r="J26" s="73">
        <v>92</v>
      </c>
      <c r="K26" s="74">
        <v>0.66666666666666663</v>
      </c>
      <c r="L26" s="74">
        <v>0.33333333333333331</v>
      </c>
      <c r="M26" s="75">
        <v>28798501.190000001</v>
      </c>
      <c r="N26" s="75">
        <v>207183.46179856115</v>
      </c>
      <c r="O26" s="73">
        <v>139</v>
      </c>
    </row>
    <row r="27" spans="2:15" s="50" customFormat="1" ht="15.75" x14ac:dyDescent="0.25">
      <c r="B27" s="102" t="s">
        <v>149</v>
      </c>
      <c r="C27" s="120">
        <f>+SUM(C24:C26)</f>
        <v>1020</v>
      </c>
      <c r="D27" s="120">
        <f>+SUM(D24:D26)</f>
        <v>4</v>
      </c>
      <c r="E27" s="120">
        <f t="shared" ref="E27:J27" si="6">+SUM(E24:E26)</f>
        <v>985</v>
      </c>
      <c r="F27" s="120">
        <f t="shared" si="6"/>
        <v>1547</v>
      </c>
      <c r="G27" s="120">
        <f t="shared" si="6"/>
        <v>928</v>
      </c>
      <c r="H27" s="120">
        <f t="shared" si="6"/>
        <v>57</v>
      </c>
      <c r="I27" s="120">
        <f t="shared" si="6"/>
        <v>653</v>
      </c>
      <c r="J27" s="120">
        <f t="shared" si="6"/>
        <v>275</v>
      </c>
      <c r="K27" s="121">
        <f>+I27/G27</f>
        <v>0.70366379310344829</v>
      </c>
      <c r="L27" s="121">
        <f>+J27/G27</f>
        <v>0.29633620689655171</v>
      </c>
      <c r="M27" s="122">
        <f>+SUM(M24:M26)</f>
        <v>39900280.210000001</v>
      </c>
      <c r="N27" s="122">
        <f>+M27/O27</f>
        <v>70870.835186500888</v>
      </c>
      <c r="O27" s="120">
        <f>+SUM(O24:O26)</f>
        <v>563</v>
      </c>
    </row>
    <row r="28" spans="2:15" ht="15.75" x14ac:dyDescent="0.25">
      <c r="B28" s="14">
        <v>44562</v>
      </c>
      <c r="C28" s="85">
        <v>381</v>
      </c>
      <c r="D28" s="85">
        <v>3</v>
      </c>
      <c r="E28" s="9">
        <v>379</v>
      </c>
      <c r="F28" s="85">
        <v>556</v>
      </c>
      <c r="G28" s="9">
        <v>360</v>
      </c>
      <c r="H28" s="9">
        <v>18</v>
      </c>
      <c r="I28" s="10">
        <v>257</v>
      </c>
      <c r="J28" s="10">
        <v>103</v>
      </c>
      <c r="K28" s="11">
        <v>0.71388888888888891</v>
      </c>
      <c r="L28" s="11">
        <v>0.28611111111111109</v>
      </c>
      <c r="M28" s="12">
        <v>8282912.3099999996</v>
      </c>
      <c r="N28" s="12">
        <v>35397.061153846153</v>
      </c>
      <c r="O28" s="10">
        <v>234</v>
      </c>
    </row>
    <row r="29" spans="2:15" ht="15.75" x14ac:dyDescent="0.25">
      <c r="B29" s="14">
        <v>44593</v>
      </c>
      <c r="C29" s="85">
        <v>430</v>
      </c>
      <c r="D29" s="85">
        <v>1</v>
      </c>
      <c r="E29" s="9">
        <v>379</v>
      </c>
      <c r="F29" s="85">
        <v>606</v>
      </c>
      <c r="G29" s="9">
        <v>355</v>
      </c>
      <c r="H29" s="9">
        <v>24</v>
      </c>
      <c r="I29" s="10">
        <v>229</v>
      </c>
      <c r="J29" s="10">
        <v>126</v>
      </c>
      <c r="K29" s="11">
        <v>0.6450704225352113</v>
      </c>
      <c r="L29" s="11">
        <v>0.35492957746478876</v>
      </c>
      <c r="M29" s="12">
        <v>8233292.79</v>
      </c>
      <c r="N29" s="12">
        <v>41373.330603015078</v>
      </c>
      <c r="O29" s="10">
        <v>199</v>
      </c>
    </row>
    <row r="30" spans="2:15" ht="15.75" x14ac:dyDescent="0.25">
      <c r="B30" s="14">
        <v>44621</v>
      </c>
      <c r="C30" s="85">
        <v>464</v>
      </c>
      <c r="D30" s="85">
        <v>4</v>
      </c>
      <c r="E30" s="9">
        <v>542</v>
      </c>
      <c r="F30" s="85">
        <v>520</v>
      </c>
      <c r="G30" s="9">
        <v>510</v>
      </c>
      <c r="H30" s="9">
        <v>32</v>
      </c>
      <c r="I30" s="10">
        <v>363</v>
      </c>
      <c r="J30" s="116">
        <v>147</v>
      </c>
      <c r="K30" s="11">
        <v>0.71176470588235297</v>
      </c>
      <c r="L30" s="11">
        <v>0.28823529411764698</v>
      </c>
      <c r="M30" s="12">
        <v>12907516.32</v>
      </c>
      <c r="N30" s="12">
        <v>40846.570632911396</v>
      </c>
      <c r="O30" s="10">
        <v>316</v>
      </c>
    </row>
    <row r="31" spans="2:15" s="50" customFormat="1" ht="15.75" x14ac:dyDescent="0.25">
      <c r="B31" s="102" t="s">
        <v>148</v>
      </c>
      <c r="C31" s="120">
        <f>+SUM(C28:C30)</f>
        <v>1275</v>
      </c>
      <c r="D31" s="120">
        <f>+SUM(D28:D30)</f>
        <v>8</v>
      </c>
      <c r="E31" s="120">
        <f t="shared" ref="E31:J31" si="7">+SUM(E28:E30)</f>
        <v>1300</v>
      </c>
      <c r="F31" s="120">
        <f t="shared" si="7"/>
        <v>1682</v>
      </c>
      <c r="G31" s="120">
        <f t="shared" si="7"/>
        <v>1225</v>
      </c>
      <c r="H31" s="120">
        <f t="shared" si="7"/>
        <v>74</v>
      </c>
      <c r="I31" s="120">
        <f t="shared" si="7"/>
        <v>849</v>
      </c>
      <c r="J31" s="120">
        <f t="shared" si="7"/>
        <v>376</v>
      </c>
      <c r="K31" s="121">
        <f>+I31/G31</f>
        <v>0.6930612244897959</v>
      </c>
      <c r="L31" s="121">
        <f>+J31/G31</f>
        <v>0.3069387755102041</v>
      </c>
      <c r="M31" s="122">
        <f>+SUM(M28:M30)</f>
        <v>29423721.420000002</v>
      </c>
      <c r="N31" s="122">
        <f>+M31/O31</f>
        <v>39284.00723631509</v>
      </c>
      <c r="O31" s="120">
        <f>+SUM(O28:O30)</f>
        <v>749</v>
      </c>
    </row>
    <row r="32" spans="2:15" ht="15.75" x14ac:dyDescent="0.25">
      <c r="B32" s="54">
        <v>44652</v>
      </c>
      <c r="C32" s="109">
        <v>422</v>
      </c>
      <c r="D32" s="109">
        <v>4</v>
      </c>
      <c r="E32" s="13">
        <v>388</v>
      </c>
      <c r="F32" s="109">
        <v>552</v>
      </c>
      <c r="G32" s="13">
        <v>364</v>
      </c>
      <c r="H32" s="13">
        <v>24</v>
      </c>
      <c r="I32" s="110">
        <v>262</v>
      </c>
      <c r="J32" s="117">
        <v>102</v>
      </c>
      <c r="K32" s="111">
        <v>0.71978021978021978</v>
      </c>
      <c r="L32" s="111">
        <v>0.28021978021978022</v>
      </c>
      <c r="M32" s="112">
        <v>12068777.609999996</v>
      </c>
      <c r="N32" s="112">
        <v>58303.273478260846</v>
      </c>
      <c r="O32" s="110">
        <v>207</v>
      </c>
    </row>
    <row r="33" spans="2:15" ht="15.75" x14ac:dyDescent="0.25">
      <c r="B33" s="54">
        <v>44682</v>
      </c>
      <c r="C33" s="109">
        <v>414</v>
      </c>
      <c r="D33" s="109">
        <v>1</v>
      </c>
      <c r="E33" s="13">
        <v>371</v>
      </c>
      <c r="F33" s="109">
        <v>594</v>
      </c>
      <c r="G33" s="13">
        <v>348</v>
      </c>
      <c r="H33" s="13">
        <v>23</v>
      </c>
      <c r="I33" s="110">
        <v>264</v>
      </c>
      <c r="J33" s="117">
        <v>84</v>
      </c>
      <c r="K33" s="111">
        <v>0.75862068965517238</v>
      </c>
      <c r="L33" s="111">
        <v>0.2413793103448276</v>
      </c>
      <c r="M33" s="112">
        <v>7967301.4499999983</v>
      </c>
      <c r="N33" s="112">
        <v>41068.564175257721</v>
      </c>
      <c r="O33" s="110">
        <v>194</v>
      </c>
    </row>
    <row r="34" spans="2:15" ht="15.75" x14ac:dyDescent="0.25">
      <c r="B34" s="54">
        <v>44713</v>
      </c>
      <c r="C34" s="109">
        <v>373</v>
      </c>
      <c r="D34" s="109">
        <v>1</v>
      </c>
      <c r="E34" s="13">
        <v>491</v>
      </c>
      <c r="F34" s="109">
        <v>476</v>
      </c>
      <c r="G34" s="13">
        <v>449</v>
      </c>
      <c r="H34" s="13">
        <v>42</v>
      </c>
      <c r="I34" s="110">
        <v>319</v>
      </c>
      <c r="J34" s="117">
        <v>130</v>
      </c>
      <c r="K34" s="111">
        <v>0.71046770601336307</v>
      </c>
      <c r="L34" s="111">
        <v>0.28953229398663699</v>
      </c>
      <c r="M34" s="112">
        <v>8029370.9200000009</v>
      </c>
      <c r="N34" s="112">
        <v>34022.758135593227</v>
      </c>
      <c r="O34" s="110">
        <v>236</v>
      </c>
    </row>
    <row r="35" spans="2:15" s="50" customFormat="1" ht="15.75" x14ac:dyDescent="0.25">
      <c r="B35" s="102" t="s">
        <v>147</v>
      </c>
      <c r="C35" s="120">
        <f>+SUM(C32:C34)</f>
        <v>1209</v>
      </c>
      <c r="D35" s="120">
        <f>+SUM(D32:D34)</f>
        <v>6</v>
      </c>
      <c r="E35" s="120">
        <f t="shared" ref="E35:J35" si="8">+SUM(E32:E34)</f>
        <v>1250</v>
      </c>
      <c r="F35" s="120">
        <f t="shared" si="8"/>
        <v>1622</v>
      </c>
      <c r="G35" s="120">
        <f t="shared" si="8"/>
        <v>1161</v>
      </c>
      <c r="H35" s="120">
        <f t="shared" si="8"/>
        <v>89</v>
      </c>
      <c r="I35" s="120">
        <f t="shared" si="8"/>
        <v>845</v>
      </c>
      <c r="J35" s="120">
        <f t="shared" si="8"/>
        <v>316</v>
      </c>
      <c r="K35" s="121">
        <f>+I35/G35</f>
        <v>0.72782084409991388</v>
      </c>
      <c r="L35" s="121">
        <f>+J35/G35</f>
        <v>0.27217915590008612</v>
      </c>
      <c r="M35" s="122">
        <f>+SUM(M32:M34)</f>
        <v>28065449.979999997</v>
      </c>
      <c r="N35" s="122">
        <f>+M35/O35</f>
        <v>44058.791177394029</v>
      </c>
      <c r="O35" s="120">
        <f>+SUM(O32:O34)</f>
        <v>637</v>
      </c>
    </row>
    <row r="36" spans="2:15" ht="15.75" x14ac:dyDescent="0.25">
      <c r="B36" s="14">
        <v>44743</v>
      </c>
      <c r="C36" s="109">
        <v>436</v>
      </c>
      <c r="D36" s="109">
        <v>0</v>
      </c>
      <c r="E36" s="13">
        <v>407</v>
      </c>
      <c r="F36" s="109">
        <v>562</v>
      </c>
      <c r="G36" s="13">
        <v>361</v>
      </c>
      <c r="H36" s="13">
        <v>46</v>
      </c>
      <c r="I36" s="110">
        <v>242</v>
      </c>
      <c r="J36" s="117">
        <v>119</v>
      </c>
      <c r="K36" s="111">
        <v>0.67036011080332414</v>
      </c>
      <c r="L36" s="111">
        <v>0.32963988919667592</v>
      </c>
      <c r="M36" s="112">
        <v>7541813.5400000028</v>
      </c>
      <c r="N36" s="112">
        <v>37898.560502512577</v>
      </c>
      <c r="O36" s="110">
        <v>199</v>
      </c>
    </row>
    <row r="37" spans="2:15" ht="15.75" x14ac:dyDescent="0.25">
      <c r="B37" s="54">
        <v>44774</v>
      </c>
      <c r="C37" s="109">
        <v>502</v>
      </c>
      <c r="D37" s="109">
        <v>1</v>
      </c>
      <c r="E37" s="13">
        <v>364</v>
      </c>
      <c r="F37" s="109">
        <v>589</v>
      </c>
      <c r="G37" s="13">
        <v>329</v>
      </c>
      <c r="H37" s="13">
        <v>35</v>
      </c>
      <c r="I37" s="110">
        <v>207</v>
      </c>
      <c r="J37" s="117">
        <v>122</v>
      </c>
      <c r="K37" s="111">
        <v>0.62917933130699089</v>
      </c>
      <c r="L37" s="111">
        <v>0.37082066869300911</v>
      </c>
      <c r="M37" s="112">
        <v>9064333.6500000004</v>
      </c>
      <c r="N37" s="112">
        <v>50638.735474860339</v>
      </c>
      <c r="O37" s="110">
        <v>179</v>
      </c>
    </row>
    <row r="38" spans="2:15" ht="15.75" x14ac:dyDescent="0.25">
      <c r="B38" s="54">
        <v>44805</v>
      </c>
      <c r="C38" s="109">
        <v>419</v>
      </c>
      <c r="D38" s="109">
        <v>2</v>
      </c>
      <c r="E38" s="13">
        <v>460</v>
      </c>
      <c r="F38" s="109">
        <v>696</v>
      </c>
      <c r="G38" s="13">
        <v>433</v>
      </c>
      <c r="H38" s="13">
        <v>27</v>
      </c>
      <c r="I38" s="110">
        <v>263</v>
      </c>
      <c r="J38" s="117">
        <v>170</v>
      </c>
      <c r="K38" s="111">
        <v>0.60739030023094687</v>
      </c>
      <c r="L38" s="111">
        <v>0.39260969976905313</v>
      </c>
      <c r="M38" s="112">
        <v>12538933.939999999</v>
      </c>
      <c r="N38" s="112">
        <v>56995.154272727268</v>
      </c>
      <c r="O38" s="110">
        <v>220</v>
      </c>
    </row>
    <row r="39" spans="2:15" ht="15.75" x14ac:dyDescent="0.25">
      <c r="B39" s="102" t="s">
        <v>146</v>
      </c>
      <c r="C39" s="106">
        <f>+SUM(C36:C38)</f>
        <v>1357</v>
      </c>
      <c r="D39" s="106">
        <f>+SUM(D36:D38)</f>
        <v>3</v>
      </c>
      <c r="E39" s="106">
        <f t="shared" ref="E39:J39" si="9">+SUM(E36:E38)</f>
        <v>1231</v>
      </c>
      <c r="F39" s="106">
        <f t="shared" si="9"/>
        <v>1847</v>
      </c>
      <c r="G39" s="106">
        <f t="shared" si="9"/>
        <v>1123</v>
      </c>
      <c r="H39" s="106">
        <f t="shared" si="9"/>
        <v>108</v>
      </c>
      <c r="I39" s="106">
        <f t="shared" si="9"/>
        <v>712</v>
      </c>
      <c r="J39" s="106">
        <f t="shared" si="9"/>
        <v>411</v>
      </c>
      <c r="K39" s="107">
        <f>+I39/G39</f>
        <v>0.63401602849510241</v>
      </c>
      <c r="L39" s="107">
        <f>+J39/G39</f>
        <v>0.36598397150489759</v>
      </c>
      <c r="M39" s="108">
        <f>+SUM(M36:M38)</f>
        <v>29145081.130000003</v>
      </c>
      <c r="N39" s="108">
        <f>+M39/O39</f>
        <v>48737.59386287626</v>
      </c>
      <c r="O39" s="106">
        <f>+SUM(O36:O38)</f>
        <v>598</v>
      </c>
    </row>
    <row r="40" spans="2:15" ht="15.75" x14ac:dyDescent="0.25">
      <c r="B40" s="86"/>
      <c r="C40" s="87"/>
      <c r="D40" s="87"/>
      <c r="E40" s="88"/>
      <c r="F40" s="87"/>
      <c r="G40" s="88"/>
      <c r="H40" s="88"/>
      <c r="I40" s="89"/>
      <c r="J40" s="89"/>
      <c r="K40" s="90"/>
      <c r="L40" s="90"/>
      <c r="M40" s="91"/>
      <c r="N40" s="91"/>
      <c r="O40" s="89"/>
    </row>
    <row r="41" spans="2:15" ht="15.75" x14ac:dyDescent="0.25">
      <c r="B41" s="33" t="s">
        <v>2</v>
      </c>
      <c r="J41" s="34"/>
      <c r="K41" s="35"/>
      <c r="L41" s="35"/>
      <c r="M41" s="36"/>
    </row>
    <row r="42" spans="2:15" x14ac:dyDescent="0.25">
      <c r="B42" s="37" t="s">
        <v>0</v>
      </c>
      <c r="C42" s="38"/>
      <c r="D42" s="38"/>
      <c r="E42" s="38"/>
      <c r="F42" s="38"/>
      <c r="G42" s="38" t="s">
        <v>106</v>
      </c>
      <c r="H42" s="38"/>
      <c r="I42" s="38"/>
      <c r="J42" s="39"/>
      <c r="K42" s="40"/>
      <c r="L42" s="40"/>
      <c r="M42" s="41"/>
    </row>
    <row r="43" spans="2:15" x14ac:dyDescent="0.25">
      <c r="B43" s="37" t="s">
        <v>97</v>
      </c>
      <c r="C43" s="38"/>
      <c r="D43" s="38"/>
      <c r="E43" s="38"/>
      <c r="F43" s="38"/>
      <c r="G43" s="38" t="s">
        <v>107</v>
      </c>
      <c r="H43" s="38"/>
      <c r="I43" s="38"/>
      <c r="J43" s="39"/>
      <c r="K43" s="40"/>
      <c r="L43" s="40"/>
      <c r="M43" s="41"/>
    </row>
    <row r="44" spans="2:15" x14ac:dyDescent="0.25">
      <c r="B44" s="37" t="s">
        <v>98</v>
      </c>
      <c r="C44" s="38"/>
      <c r="D44" s="38"/>
      <c r="E44" s="38"/>
      <c r="F44" s="38"/>
      <c r="G44" s="38" t="s">
        <v>6</v>
      </c>
      <c r="H44" s="38"/>
      <c r="I44" s="38"/>
      <c r="J44" s="39"/>
      <c r="K44" s="40"/>
      <c r="L44" s="40"/>
      <c r="M44" s="41"/>
    </row>
    <row r="45" spans="2:15" x14ac:dyDescent="0.25">
      <c r="B45" s="37" t="s">
        <v>99</v>
      </c>
      <c r="C45" s="38"/>
      <c r="D45" s="38"/>
      <c r="E45" s="38"/>
      <c r="F45" s="38"/>
      <c r="G45" s="38" t="s">
        <v>108</v>
      </c>
      <c r="H45" s="38"/>
      <c r="I45" s="38"/>
      <c r="J45" s="39"/>
      <c r="K45" s="40"/>
      <c r="L45" s="40"/>
      <c r="M45" s="41"/>
    </row>
    <row r="46" spans="2:15" x14ac:dyDescent="0.25">
      <c r="B46" s="37" t="s">
        <v>100</v>
      </c>
      <c r="C46" s="38"/>
      <c r="D46" s="38"/>
      <c r="E46" s="38"/>
      <c r="F46" s="38"/>
      <c r="G46" s="38" t="s">
        <v>5</v>
      </c>
      <c r="H46" s="38"/>
      <c r="I46" s="38"/>
      <c r="J46" s="39"/>
      <c r="K46" s="40"/>
      <c r="L46" s="40"/>
      <c r="M46" s="41"/>
    </row>
    <row r="47" spans="2:15" x14ac:dyDescent="0.25">
      <c r="B47" s="37" t="s">
        <v>1</v>
      </c>
      <c r="C47" s="38"/>
      <c r="D47" s="38"/>
      <c r="E47" s="38"/>
      <c r="F47" s="38"/>
      <c r="G47" s="38" t="s">
        <v>109</v>
      </c>
      <c r="H47" s="38"/>
      <c r="I47" s="38"/>
      <c r="J47" s="39"/>
      <c r="K47" s="40"/>
      <c r="L47" s="40"/>
      <c r="M47" s="41"/>
    </row>
    <row r="48" spans="2:15" x14ac:dyDescent="0.25">
      <c r="B48" s="37" t="s">
        <v>110</v>
      </c>
      <c r="C48" s="38"/>
      <c r="D48" s="38"/>
      <c r="E48" s="38"/>
      <c r="F48" s="38"/>
      <c r="G48" s="38" t="s">
        <v>111</v>
      </c>
      <c r="H48" s="38"/>
      <c r="I48" s="38"/>
      <c r="J48" s="39"/>
      <c r="K48" s="40"/>
      <c r="L48" s="40"/>
      <c r="M48" s="41"/>
    </row>
    <row r="49" spans="2:13" x14ac:dyDescent="0.25">
      <c r="B49" s="42" t="s">
        <v>112</v>
      </c>
      <c r="C49" s="1"/>
      <c r="D49" s="1"/>
      <c r="E49" s="1"/>
      <c r="F49" s="1"/>
      <c r="G49" s="1" t="s">
        <v>113</v>
      </c>
      <c r="H49" s="1"/>
      <c r="I49" s="1"/>
      <c r="J49" s="43"/>
      <c r="K49" s="44"/>
      <c r="L49" s="44"/>
      <c r="M49" s="45"/>
    </row>
    <row r="50" spans="2:13" x14ac:dyDescent="0.25">
      <c r="B50" s="46"/>
      <c r="C50" s="2"/>
      <c r="D50" s="2"/>
      <c r="E50" s="2"/>
      <c r="F50" s="2"/>
      <c r="G50" s="2" t="s">
        <v>114</v>
      </c>
      <c r="H50" s="2"/>
      <c r="I50" s="2"/>
      <c r="J50" s="47"/>
      <c r="K50" s="48"/>
      <c r="L50" s="48"/>
      <c r="M50" s="49"/>
    </row>
    <row r="51" spans="2:13" x14ac:dyDescent="0.25">
      <c r="B51" s="37" t="s">
        <v>3</v>
      </c>
      <c r="C51" s="38"/>
      <c r="D51" s="38"/>
      <c r="E51" s="38"/>
      <c r="F51" s="38"/>
      <c r="G51" s="38" t="s">
        <v>8</v>
      </c>
      <c r="H51" s="38"/>
      <c r="I51" s="38"/>
      <c r="J51" s="39"/>
      <c r="K51" s="40"/>
      <c r="L51" s="40"/>
      <c r="M51" s="41"/>
    </row>
    <row r="52" spans="2:13" x14ac:dyDescent="0.25">
      <c r="B52" s="37" t="s">
        <v>4</v>
      </c>
      <c r="C52" s="38"/>
      <c r="D52" s="38"/>
      <c r="E52" s="38"/>
      <c r="F52" s="38"/>
      <c r="G52" s="38" t="s">
        <v>9</v>
      </c>
      <c r="H52" s="38"/>
      <c r="I52" s="38"/>
      <c r="J52" s="39"/>
      <c r="K52" s="40"/>
      <c r="L52" s="40"/>
      <c r="M52" s="41"/>
    </row>
    <row r="53" spans="2:13" x14ac:dyDescent="0.25">
      <c r="B53" s="37" t="s">
        <v>115</v>
      </c>
      <c r="C53" s="38"/>
      <c r="D53" s="38"/>
      <c r="E53" s="38"/>
      <c r="F53" s="38"/>
      <c r="G53" s="38" t="s">
        <v>7</v>
      </c>
      <c r="H53" s="38"/>
      <c r="I53" s="38"/>
      <c r="J53" s="39"/>
      <c r="K53" s="40"/>
      <c r="L53" s="40"/>
      <c r="M53" s="41"/>
    </row>
    <row r="54" spans="2:13" x14ac:dyDescent="0.25">
      <c r="B54" s="37" t="s">
        <v>105</v>
      </c>
      <c r="C54" s="38"/>
      <c r="D54" s="38"/>
      <c r="E54" s="38"/>
      <c r="F54" s="38"/>
      <c r="G54" s="38" t="s">
        <v>116</v>
      </c>
      <c r="H54" s="38"/>
      <c r="I54" s="38"/>
      <c r="J54" s="39"/>
      <c r="K54" s="40"/>
      <c r="L54" s="40"/>
      <c r="M54" s="41"/>
    </row>
    <row r="55" spans="2:13" x14ac:dyDescent="0.25">
      <c r="B55" s="37" t="s">
        <v>10</v>
      </c>
      <c r="C55" s="38"/>
      <c r="D55" s="38"/>
      <c r="E55" s="38"/>
      <c r="F55" s="38"/>
      <c r="G55" s="38" t="s">
        <v>11</v>
      </c>
      <c r="H55" s="38"/>
      <c r="I55" s="38"/>
      <c r="J55" s="39"/>
      <c r="K55" s="40"/>
      <c r="L55" s="40"/>
      <c r="M55" s="41"/>
    </row>
    <row r="57" spans="2:13" x14ac:dyDescent="0.25">
      <c r="B57" s="50" t="s">
        <v>130</v>
      </c>
    </row>
  </sheetData>
  <sheetProtection algorithmName="SHA-512" hashValue="Waz60C8RY3zfBXkkVa083CILkmrEJHnMnJUOlNMUgz30m6za8Kp47/sAY1ohTdvMcXWA7xQvSIt/W2LTYTOG8Q==" saltValue="zZMUrdqKHKwxCbswulEAsQ==" spinCount="100000" sheet="1" objects="1" scenarios="1"/>
  <mergeCells count="4">
    <mergeCell ref="I3:L3"/>
    <mergeCell ref="C3:F3"/>
    <mergeCell ref="G3:H3"/>
    <mergeCell ref="M3:O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W64"/>
  <sheetViews>
    <sheetView showGridLines="0" zoomScaleNormal="100" workbookViewId="0"/>
  </sheetViews>
  <sheetFormatPr baseColWidth="10" defaultColWidth="9.140625" defaultRowHeight="15" x14ac:dyDescent="0.25"/>
  <cols>
    <col min="1" max="1" width="5.7109375" customWidth="1"/>
    <col min="2" max="2" width="16.42578125" style="6" customWidth="1"/>
    <col min="3" max="3" width="22.140625" customWidth="1"/>
    <col min="4" max="4" width="17.85546875" customWidth="1"/>
    <col min="5" max="5" width="13.28515625" customWidth="1"/>
    <col min="6" max="6" width="14.140625" customWidth="1"/>
    <col min="7" max="7" width="12.28515625" customWidth="1"/>
    <col min="8" max="8" width="15.140625" style="4" customWidth="1"/>
    <col min="9" max="9" width="9.28515625" style="4" customWidth="1"/>
    <col min="10" max="10" width="12.140625" customWidth="1"/>
    <col min="11" max="11" width="14.42578125" customWidth="1"/>
    <col min="12" max="12" width="15.5703125" style="4" bestFit="1" customWidth="1"/>
    <col min="13" max="13" width="12.42578125" style="4" bestFit="1" customWidth="1"/>
    <col min="14" max="14" width="16.140625" style="5" customWidth="1"/>
    <col min="15" max="15" width="16.85546875" style="5" customWidth="1"/>
    <col min="16" max="16" width="11.85546875" style="5" bestFit="1" customWidth="1"/>
    <col min="17" max="17" width="12.140625" bestFit="1" customWidth="1"/>
    <col min="18" max="18" width="16.85546875" customWidth="1"/>
    <col min="19" max="19" width="17.140625" customWidth="1"/>
    <col min="20" max="20" width="15.42578125" customWidth="1"/>
    <col min="21" max="21" width="12" customWidth="1"/>
    <col min="22" max="22" width="14.42578125" customWidth="1"/>
    <col min="23" max="23" width="18.28515625" customWidth="1"/>
  </cols>
  <sheetData>
    <row r="1" spans="2:23" ht="50.1" customHeight="1" x14ac:dyDescent="0.25"/>
    <row r="2" spans="2:23" ht="20.100000000000001" customHeight="1" x14ac:dyDescent="0.3">
      <c r="B2" s="16" t="s">
        <v>118</v>
      </c>
    </row>
    <row r="3" spans="2:23" ht="30" customHeight="1" x14ac:dyDescent="0.25">
      <c r="B3" s="55"/>
      <c r="C3" s="135" t="s">
        <v>125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</row>
    <row r="4" spans="2:23" s="51" customFormat="1" ht="30" customHeight="1" x14ac:dyDescent="0.25">
      <c r="B4" s="56" t="s">
        <v>0</v>
      </c>
      <c r="C4" s="57" t="s">
        <v>18</v>
      </c>
      <c r="D4" s="57" t="s">
        <v>20</v>
      </c>
      <c r="E4" s="59" t="s">
        <v>21</v>
      </c>
      <c r="F4" s="59" t="s">
        <v>22</v>
      </c>
      <c r="G4" s="58" t="s">
        <v>19</v>
      </c>
      <c r="H4" s="60" t="s">
        <v>23</v>
      </c>
      <c r="I4" s="61" t="s">
        <v>24</v>
      </c>
      <c r="J4" s="57" t="s">
        <v>25</v>
      </c>
      <c r="K4" s="59" t="s">
        <v>26</v>
      </c>
      <c r="L4" s="62" t="s">
        <v>27</v>
      </c>
      <c r="M4" s="61" t="s">
        <v>28</v>
      </c>
      <c r="N4" s="63" t="s">
        <v>54</v>
      </c>
      <c r="O4" s="113" t="s">
        <v>138</v>
      </c>
      <c r="P4" s="64" t="s">
        <v>29</v>
      </c>
      <c r="Q4" s="65" t="s">
        <v>30</v>
      </c>
      <c r="R4" s="65" t="s">
        <v>53</v>
      </c>
      <c r="S4" s="65" t="s">
        <v>31</v>
      </c>
      <c r="T4" s="65" t="s">
        <v>55</v>
      </c>
      <c r="U4" s="65" t="s">
        <v>32</v>
      </c>
      <c r="V4" s="65" t="s">
        <v>33</v>
      </c>
      <c r="W4" s="65" t="s">
        <v>34</v>
      </c>
    </row>
    <row r="5" spans="2:23" s="123" customFormat="1" ht="15.75" x14ac:dyDescent="0.25">
      <c r="B5" s="131">
        <v>44044</v>
      </c>
      <c r="C5" s="124">
        <v>0</v>
      </c>
      <c r="D5" s="124">
        <v>0</v>
      </c>
      <c r="E5" s="124">
        <v>0</v>
      </c>
      <c r="F5" s="124">
        <v>1</v>
      </c>
      <c r="G5" s="124">
        <v>9</v>
      </c>
      <c r="H5" s="124">
        <v>0</v>
      </c>
      <c r="I5" s="125">
        <v>22</v>
      </c>
      <c r="J5" s="124">
        <v>33</v>
      </c>
      <c r="K5" s="124">
        <v>9</v>
      </c>
      <c r="L5" s="124">
        <v>0</v>
      </c>
      <c r="M5" s="124">
        <v>0</v>
      </c>
      <c r="N5" s="124">
        <v>5</v>
      </c>
      <c r="O5" s="124">
        <v>0</v>
      </c>
      <c r="P5" s="124">
        <v>2</v>
      </c>
      <c r="Q5" s="124">
        <v>7</v>
      </c>
      <c r="R5" s="124">
        <v>0</v>
      </c>
      <c r="S5" s="124">
        <v>12</v>
      </c>
      <c r="T5" s="124">
        <v>0</v>
      </c>
      <c r="U5" s="124">
        <v>13</v>
      </c>
      <c r="V5" s="124">
        <v>1</v>
      </c>
      <c r="W5" s="124">
        <v>15</v>
      </c>
    </row>
    <row r="6" spans="2:23" s="123" customFormat="1" ht="15.75" x14ac:dyDescent="0.25">
      <c r="B6" s="131">
        <v>44075</v>
      </c>
      <c r="C6" s="124">
        <v>0</v>
      </c>
      <c r="D6" s="124">
        <v>3</v>
      </c>
      <c r="E6" s="124">
        <v>3</v>
      </c>
      <c r="F6" s="124">
        <v>1</v>
      </c>
      <c r="G6" s="124">
        <v>9</v>
      </c>
      <c r="H6" s="124">
        <v>0</v>
      </c>
      <c r="I6" s="124">
        <v>26</v>
      </c>
      <c r="J6" s="124">
        <v>41</v>
      </c>
      <c r="K6" s="124">
        <v>4</v>
      </c>
      <c r="L6" s="124">
        <v>2</v>
      </c>
      <c r="M6" s="124">
        <v>2</v>
      </c>
      <c r="N6" s="124">
        <v>2</v>
      </c>
      <c r="O6" s="124">
        <v>0</v>
      </c>
      <c r="P6" s="124">
        <v>3</v>
      </c>
      <c r="Q6" s="124">
        <v>13</v>
      </c>
      <c r="R6" s="124">
        <v>0</v>
      </c>
      <c r="S6" s="124">
        <v>34</v>
      </c>
      <c r="T6" s="124">
        <v>2</v>
      </c>
      <c r="U6" s="124">
        <v>20</v>
      </c>
      <c r="V6" s="124">
        <v>1</v>
      </c>
      <c r="W6" s="124">
        <v>18</v>
      </c>
    </row>
    <row r="7" spans="2:23" s="128" customFormat="1" ht="15.75" x14ac:dyDescent="0.25">
      <c r="B7" s="127" t="s">
        <v>143</v>
      </c>
      <c r="C7" s="129">
        <f>+SUM(C4:C6)</f>
        <v>0</v>
      </c>
      <c r="D7" s="129">
        <f t="shared" ref="D7:W7" si="0">+SUM(D4:D6)</f>
        <v>3</v>
      </c>
      <c r="E7" s="129">
        <f t="shared" si="0"/>
        <v>3</v>
      </c>
      <c r="F7" s="129">
        <f t="shared" si="0"/>
        <v>2</v>
      </c>
      <c r="G7" s="129">
        <f t="shared" si="0"/>
        <v>18</v>
      </c>
      <c r="H7" s="129">
        <f t="shared" si="0"/>
        <v>0</v>
      </c>
      <c r="I7" s="129">
        <f t="shared" si="0"/>
        <v>48</v>
      </c>
      <c r="J7" s="129">
        <f t="shared" si="0"/>
        <v>74</v>
      </c>
      <c r="K7" s="129">
        <f t="shared" si="0"/>
        <v>13</v>
      </c>
      <c r="L7" s="129">
        <f t="shared" si="0"/>
        <v>2</v>
      </c>
      <c r="M7" s="129">
        <f t="shared" si="0"/>
        <v>2</v>
      </c>
      <c r="N7" s="129">
        <f t="shared" si="0"/>
        <v>7</v>
      </c>
      <c r="O7" s="129">
        <f t="shared" si="0"/>
        <v>0</v>
      </c>
      <c r="P7" s="129">
        <f t="shared" si="0"/>
        <v>5</v>
      </c>
      <c r="Q7" s="129">
        <f t="shared" si="0"/>
        <v>20</v>
      </c>
      <c r="R7" s="129">
        <f t="shared" si="0"/>
        <v>0</v>
      </c>
      <c r="S7" s="129">
        <f t="shared" si="0"/>
        <v>46</v>
      </c>
      <c r="T7" s="129">
        <f t="shared" si="0"/>
        <v>2</v>
      </c>
      <c r="U7" s="129">
        <f t="shared" si="0"/>
        <v>33</v>
      </c>
      <c r="V7" s="129">
        <f t="shared" si="0"/>
        <v>2</v>
      </c>
      <c r="W7" s="129">
        <f t="shared" si="0"/>
        <v>33</v>
      </c>
    </row>
    <row r="8" spans="2:23" s="128" customFormat="1" ht="15.75" x14ac:dyDescent="0.25">
      <c r="B8" s="131">
        <v>44105</v>
      </c>
      <c r="C8" s="124">
        <v>0</v>
      </c>
      <c r="D8" s="124">
        <v>1</v>
      </c>
      <c r="E8" s="124">
        <v>0</v>
      </c>
      <c r="F8" s="124">
        <v>1</v>
      </c>
      <c r="G8" s="124">
        <v>10</v>
      </c>
      <c r="H8" s="124">
        <v>1</v>
      </c>
      <c r="I8" s="124">
        <v>46</v>
      </c>
      <c r="J8" s="124">
        <v>57</v>
      </c>
      <c r="K8" s="124">
        <v>5</v>
      </c>
      <c r="L8" s="124">
        <v>1</v>
      </c>
      <c r="M8" s="124">
        <v>3</v>
      </c>
      <c r="N8" s="124">
        <v>3</v>
      </c>
      <c r="O8" s="124">
        <v>1</v>
      </c>
      <c r="P8" s="124">
        <v>1</v>
      </c>
      <c r="Q8" s="124">
        <v>5</v>
      </c>
      <c r="R8" s="124">
        <v>0</v>
      </c>
      <c r="S8" s="124">
        <v>35</v>
      </c>
      <c r="T8" s="124">
        <v>0</v>
      </c>
      <c r="U8" s="124">
        <v>20</v>
      </c>
      <c r="V8" s="124">
        <v>0</v>
      </c>
      <c r="W8" s="124">
        <v>21</v>
      </c>
    </row>
    <row r="9" spans="2:23" s="128" customFormat="1" ht="15.75" x14ac:dyDescent="0.25">
      <c r="B9" s="131">
        <v>44136</v>
      </c>
      <c r="C9" s="124">
        <v>1</v>
      </c>
      <c r="D9" s="124">
        <v>0</v>
      </c>
      <c r="E9" s="124">
        <v>0</v>
      </c>
      <c r="F9" s="124">
        <v>1</v>
      </c>
      <c r="G9" s="124">
        <v>8</v>
      </c>
      <c r="H9" s="124">
        <v>1</v>
      </c>
      <c r="I9" s="124">
        <v>35</v>
      </c>
      <c r="J9" s="124">
        <v>83</v>
      </c>
      <c r="K9" s="124">
        <v>3</v>
      </c>
      <c r="L9" s="124">
        <v>0</v>
      </c>
      <c r="M9" s="124">
        <v>5</v>
      </c>
      <c r="N9" s="124">
        <v>6</v>
      </c>
      <c r="O9" s="124">
        <v>0</v>
      </c>
      <c r="P9" s="124">
        <v>0</v>
      </c>
      <c r="Q9" s="124">
        <v>9</v>
      </c>
      <c r="R9" s="124">
        <v>0</v>
      </c>
      <c r="S9" s="124">
        <v>38</v>
      </c>
      <c r="T9" s="124">
        <v>1</v>
      </c>
      <c r="U9" s="124">
        <v>18</v>
      </c>
      <c r="V9" s="124">
        <v>1</v>
      </c>
      <c r="W9" s="124">
        <v>25</v>
      </c>
    </row>
    <row r="10" spans="2:23" s="128" customFormat="1" ht="15.75" x14ac:dyDescent="0.25">
      <c r="B10" s="131">
        <v>44166</v>
      </c>
      <c r="C10" s="124">
        <v>1</v>
      </c>
      <c r="D10" s="124">
        <v>2</v>
      </c>
      <c r="E10" s="124">
        <v>1</v>
      </c>
      <c r="F10" s="124">
        <v>6</v>
      </c>
      <c r="G10" s="124">
        <v>11</v>
      </c>
      <c r="H10" s="124">
        <v>2</v>
      </c>
      <c r="I10" s="124">
        <v>27</v>
      </c>
      <c r="J10" s="124">
        <v>132</v>
      </c>
      <c r="K10" s="124">
        <v>7</v>
      </c>
      <c r="L10" s="124">
        <v>0</v>
      </c>
      <c r="M10" s="124">
        <v>3</v>
      </c>
      <c r="N10" s="124">
        <v>8</v>
      </c>
      <c r="O10" s="124">
        <v>0</v>
      </c>
      <c r="P10" s="124">
        <v>4</v>
      </c>
      <c r="Q10" s="124">
        <v>14</v>
      </c>
      <c r="R10" s="124">
        <v>0</v>
      </c>
      <c r="S10" s="124">
        <v>24</v>
      </c>
      <c r="T10" s="124">
        <v>0</v>
      </c>
      <c r="U10" s="124">
        <v>28</v>
      </c>
      <c r="V10" s="124">
        <v>1</v>
      </c>
      <c r="W10" s="124">
        <v>25</v>
      </c>
    </row>
    <row r="11" spans="2:23" s="128" customFormat="1" ht="15.75" x14ac:dyDescent="0.25">
      <c r="B11" s="127" t="s">
        <v>142</v>
      </c>
      <c r="C11" s="130">
        <f>+SUM(C8:C10)</f>
        <v>2</v>
      </c>
      <c r="D11" s="129">
        <f t="shared" ref="D11:W11" si="1">+SUM(D8:D10)</f>
        <v>3</v>
      </c>
      <c r="E11" s="129">
        <f t="shared" si="1"/>
        <v>1</v>
      </c>
      <c r="F11" s="129">
        <f t="shared" si="1"/>
        <v>8</v>
      </c>
      <c r="G11" s="129">
        <f t="shared" si="1"/>
        <v>29</v>
      </c>
      <c r="H11" s="129">
        <f t="shared" si="1"/>
        <v>4</v>
      </c>
      <c r="I11" s="129">
        <f t="shared" si="1"/>
        <v>108</v>
      </c>
      <c r="J11" s="129">
        <f t="shared" si="1"/>
        <v>272</v>
      </c>
      <c r="K11" s="129">
        <f t="shared" si="1"/>
        <v>15</v>
      </c>
      <c r="L11" s="129">
        <f t="shared" si="1"/>
        <v>1</v>
      </c>
      <c r="M11" s="129">
        <f t="shared" si="1"/>
        <v>11</v>
      </c>
      <c r="N11" s="129">
        <f t="shared" si="1"/>
        <v>17</v>
      </c>
      <c r="O11" s="129">
        <f t="shared" si="1"/>
        <v>1</v>
      </c>
      <c r="P11" s="129">
        <f t="shared" si="1"/>
        <v>5</v>
      </c>
      <c r="Q11" s="129">
        <f t="shared" si="1"/>
        <v>28</v>
      </c>
      <c r="R11" s="129">
        <f t="shared" si="1"/>
        <v>0</v>
      </c>
      <c r="S11" s="129">
        <f t="shared" si="1"/>
        <v>97</v>
      </c>
      <c r="T11" s="129">
        <f t="shared" si="1"/>
        <v>1</v>
      </c>
      <c r="U11" s="129">
        <f t="shared" si="1"/>
        <v>66</v>
      </c>
      <c r="V11" s="129">
        <f t="shared" si="1"/>
        <v>2</v>
      </c>
      <c r="W11" s="129">
        <f t="shared" si="1"/>
        <v>71</v>
      </c>
    </row>
    <row r="12" spans="2:23" s="128" customFormat="1" ht="15.75" x14ac:dyDescent="0.25">
      <c r="B12" s="131">
        <v>44197</v>
      </c>
      <c r="C12" s="124">
        <v>0</v>
      </c>
      <c r="D12" s="124">
        <v>5</v>
      </c>
      <c r="E12" s="124">
        <v>2</v>
      </c>
      <c r="F12" s="124">
        <v>6</v>
      </c>
      <c r="G12" s="124">
        <v>19</v>
      </c>
      <c r="H12" s="124">
        <v>2</v>
      </c>
      <c r="I12" s="124">
        <v>18</v>
      </c>
      <c r="J12" s="124">
        <v>112</v>
      </c>
      <c r="K12" s="124">
        <v>11</v>
      </c>
      <c r="L12" s="124">
        <v>1</v>
      </c>
      <c r="M12" s="124">
        <v>2</v>
      </c>
      <c r="N12" s="124">
        <v>13</v>
      </c>
      <c r="O12" s="124">
        <v>0</v>
      </c>
      <c r="P12" s="124">
        <v>3</v>
      </c>
      <c r="Q12" s="124">
        <v>21</v>
      </c>
      <c r="R12" s="124">
        <v>1</v>
      </c>
      <c r="S12" s="124">
        <v>10</v>
      </c>
      <c r="T12" s="124">
        <v>0</v>
      </c>
      <c r="U12" s="124">
        <v>30</v>
      </c>
      <c r="V12" s="124">
        <v>2</v>
      </c>
      <c r="W12" s="124">
        <v>27</v>
      </c>
    </row>
    <row r="13" spans="2:23" s="128" customFormat="1" ht="15.75" x14ac:dyDescent="0.25">
      <c r="B13" s="131">
        <v>44228</v>
      </c>
      <c r="C13" s="124">
        <v>1</v>
      </c>
      <c r="D13" s="124">
        <v>3</v>
      </c>
      <c r="E13" s="124">
        <v>2</v>
      </c>
      <c r="F13" s="124">
        <v>3</v>
      </c>
      <c r="G13" s="124">
        <v>12</v>
      </c>
      <c r="H13" s="124">
        <v>2</v>
      </c>
      <c r="I13" s="124">
        <v>21</v>
      </c>
      <c r="J13" s="124">
        <v>124</v>
      </c>
      <c r="K13" s="124">
        <v>9</v>
      </c>
      <c r="L13" s="124">
        <v>0</v>
      </c>
      <c r="M13" s="124">
        <v>4</v>
      </c>
      <c r="N13" s="124">
        <v>15</v>
      </c>
      <c r="O13" s="124">
        <v>2</v>
      </c>
      <c r="P13" s="124">
        <v>2</v>
      </c>
      <c r="Q13" s="124">
        <v>11</v>
      </c>
      <c r="R13" s="124">
        <v>0</v>
      </c>
      <c r="S13" s="124">
        <v>36</v>
      </c>
      <c r="T13" s="124">
        <v>1</v>
      </c>
      <c r="U13" s="124">
        <v>34</v>
      </c>
      <c r="V13" s="124">
        <v>0</v>
      </c>
      <c r="W13" s="124">
        <v>30</v>
      </c>
    </row>
    <row r="14" spans="2:23" s="128" customFormat="1" ht="15.75" x14ac:dyDescent="0.25">
      <c r="B14" s="131">
        <v>44256</v>
      </c>
      <c r="C14" s="124">
        <v>0</v>
      </c>
      <c r="D14" s="124">
        <v>3</v>
      </c>
      <c r="E14" s="124">
        <v>2</v>
      </c>
      <c r="F14" s="124">
        <v>3</v>
      </c>
      <c r="G14" s="124">
        <v>19</v>
      </c>
      <c r="H14" s="124">
        <v>1</v>
      </c>
      <c r="I14" s="124">
        <v>31</v>
      </c>
      <c r="J14" s="124">
        <v>172</v>
      </c>
      <c r="K14" s="124">
        <v>5</v>
      </c>
      <c r="L14" s="124">
        <v>2</v>
      </c>
      <c r="M14" s="124">
        <v>8</v>
      </c>
      <c r="N14" s="124">
        <v>13</v>
      </c>
      <c r="O14" s="124">
        <v>3</v>
      </c>
      <c r="P14" s="124">
        <v>2</v>
      </c>
      <c r="Q14" s="124">
        <v>29</v>
      </c>
      <c r="R14" s="124">
        <v>0</v>
      </c>
      <c r="S14" s="124">
        <v>19</v>
      </c>
      <c r="T14" s="124">
        <v>2</v>
      </c>
      <c r="U14" s="124">
        <v>23</v>
      </c>
      <c r="V14" s="124">
        <v>2</v>
      </c>
      <c r="W14" s="124">
        <v>38</v>
      </c>
    </row>
    <row r="15" spans="2:23" s="128" customFormat="1" ht="15.75" x14ac:dyDescent="0.25">
      <c r="B15" s="127" t="s">
        <v>145</v>
      </c>
      <c r="C15" s="129">
        <f>+SUM(C12:C14)</f>
        <v>1</v>
      </c>
      <c r="D15" s="129">
        <f t="shared" ref="D15:W15" si="2">+SUM(D12:D14)</f>
        <v>11</v>
      </c>
      <c r="E15" s="129">
        <f t="shared" si="2"/>
        <v>6</v>
      </c>
      <c r="F15" s="129">
        <f t="shared" si="2"/>
        <v>12</v>
      </c>
      <c r="G15" s="129">
        <f t="shared" si="2"/>
        <v>50</v>
      </c>
      <c r="H15" s="129">
        <f t="shared" si="2"/>
        <v>5</v>
      </c>
      <c r="I15" s="129">
        <f t="shared" si="2"/>
        <v>70</v>
      </c>
      <c r="J15" s="129">
        <f t="shared" si="2"/>
        <v>408</v>
      </c>
      <c r="K15" s="129">
        <f t="shared" si="2"/>
        <v>25</v>
      </c>
      <c r="L15" s="129">
        <f t="shared" si="2"/>
        <v>3</v>
      </c>
      <c r="M15" s="129">
        <f t="shared" si="2"/>
        <v>14</v>
      </c>
      <c r="N15" s="129">
        <f t="shared" si="2"/>
        <v>41</v>
      </c>
      <c r="O15" s="129">
        <f t="shared" si="2"/>
        <v>5</v>
      </c>
      <c r="P15" s="129">
        <f t="shared" si="2"/>
        <v>7</v>
      </c>
      <c r="Q15" s="129">
        <f t="shared" si="2"/>
        <v>61</v>
      </c>
      <c r="R15" s="129">
        <f t="shared" si="2"/>
        <v>1</v>
      </c>
      <c r="S15" s="129">
        <f t="shared" si="2"/>
        <v>65</v>
      </c>
      <c r="T15" s="129">
        <f t="shared" si="2"/>
        <v>3</v>
      </c>
      <c r="U15" s="129">
        <f t="shared" si="2"/>
        <v>87</v>
      </c>
      <c r="V15" s="129">
        <f t="shared" si="2"/>
        <v>4</v>
      </c>
      <c r="W15" s="129">
        <f t="shared" si="2"/>
        <v>95</v>
      </c>
    </row>
    <row r="16" spans="2:23" s="128" customFormat="1" ht="15.75" x14ac:dyDescent="0.25">
      <c r="B16" s="131">
        <v>44287</v>
      </c>
      <c r="C16" s="124">
        <v>2</v>
      </c>
      <c r="D16" s="124">
        <v>2</v>
      </c>
      <c r="E16" s="124">
        <v>1</v>
      </c>
      <c r="F16" s="124">
        <v>8</v>
      </c>
      <c r="G16" s="124">
        <v>24</v>
      </c>
      <c r="H16" s="124">
        <v>0</v>
      </c>
      <c r="I16" s="124">
        <v>5</v>
      </c>
      <c r="J16" s="124">
        <v>173</v>
      </c>
      <c r="K16" s="124">
        <v>5</v>
      </c>
      <c r="L16" s="124">
        <v>3</v>
      </c>
      <c r="M16" s="124">
        <v>6</v>
      </c>
      <c r="N16" s="124">
        <v>23</v>
      </c>
      <c r="O16" s="124">
        <v>1</v>
      </c>
      <c r="P16" s="124">
        <v>0</v>
      </c>
      <c r="Q16" s="124">
        <v>31</v>
      </c>
      <c r="R16" s="124">
        <v>1</v>
      </c>
      <c r="S16" s="124">
        <v>13</v>
      </c>
      <c r="T16" s="124">
        <v>0</v>
      </c>
      <c r="U16" s="124">
        <v>28</v>
      </c>
      <c r="V16" s="124">
        <v>2</v>
      </c>
      <c r="W16" s="124">
        <v>28</v>
      </c>
    </row>
    <row r="17" spans="2:23" s="128" customFormat="1" ht="15.75" x14ac:dyDescent="0.25">
      <c r="B17" s="131">
        <v>44317</v>
      </c>
      <c r="C17" s="124">
        <v>0</v>
      </c>
      <c r="D17" s="124">
        <v>3</v>
      </c>
      <c r="E17" s="124">
        <v>1</v>
      </c>
      <c r="F17" s="124">
        <v>4</v>
      </c>
      <c r="G17" s="124">
        <v>12</v>
      </c>
      <c r="H17" s="124">
        <v>1</v>
      </c>
      <c r="I17" s="124">
        <v>20</v>
      </c>
      <c r="J17" s="124">
        <v>178</v>
      </c>
      <c r="K17" s="124">
        <v>9</v>
      </c>
      <c r="L17" s="124">
        <v>1</v>
      </c>
      <c r="M17" s="124">
        <v>10</v>
      </c>
      <c r="N17" s="124">
        <v>19</v>
      </c>
      <c r="O17" s="124">
        <v>2</v>
      </c>
      <c r="P17" s="124">
        <v>1</v>
      </c>
      <c r="Q17" s="124">
        <v>28</v>
      </c>
      <c r="R17" s="124">
        <v>1</v>
      </c>
      <c r="S17" s="124">
        <v>22</v>
      </c>
      <c r="T17" s="124">
        <v>0</v>
      </c>
      <c r="U17" s="124">
        <v>23</v>
      </c>
      <c r="V17" s="124">
        <v>4</v>
      </c>
      <c r="W17" s="124">
        <v>31</v>
      </c>
    </row>
    <row r="18" spans="2:23" s="128" customFormat="1" ht="15.75" x14ac:dyDescent="0.25">
      <c r="B18" s="131">
        <v>44348</v>
      </c>
      <c r="C18" s="126">
        <v>4</v>
      </c>
      <c r="D18" s="126">
        <v>2</v>
      </c>
      <c r="E18" s="126">
        <v>3</v>
      </c>
      <c r="F18" s="126">
        <v>5</v>
      </c>
      <c r="G18" s="126">
        <v>17</v>
      </c>
      <c r="H18" s="126">
        <v>1</v>
      </c>
      <c r="I18" s="126">
        <v>12</v>
      </c>
      <c r="J18" s="126">
        <v>178</v>
      </c>
      <c r="K18" s="126">
        <v>3</v>
      </c>
      <c r="L18" s="126">
        <v>1</v>
      </c>
      <c r="M18" s="126">
        <v>6</v>
      </c>
      <c r="N18" s="126">
        <v>16</v>
      </c>
      <c r="O18" s="126">
        <v>6</v>
      </c>
      <c r="P18" s="126">
        <v>2</v>
      </c>
      <c r="Q18" s="126">
        <v>28</v>
      </c>
      <c r="R18" s="126">
        <v>1</v>
      </c>
      <c r="S18" s="126">
        <v>16</v>
      </c>
      <c r="T18" s="126">
        <v>1</v>
      </c>
      <c r="U18" s="126">
        <v>26</v>
      </c>
      <c r="V18" s="126">
        <v>3</v>
      </c>
      <c r="W18" s="126">
        <v>42</v>
      </c>
    </row>
    <row r="19" spans="2:23" s="128" customFormat="1" ht="15.75" x14ac:dyDescent="0.25">
      <c r="B19" s="127" t="s">
        <v>144</v>
      </c>
      <c r="C19" s="129">
        <f>+SUM(C16:C18)</f>
        <v>6</v>
      </c>
      <c r="D19" s="129">
        <f t="shared" ref="D19:W19" si="3">+SUM(D16:D18)</f>
        <v>7</v>
      </c>
      <c r="E19" s="129">
        <f t="shared" si="3"/>
        <v>5</v>
      </c>
      <c r="F19" s="129">
        <f t="shared" si="3"/>
        <v>17</v>
      </c>
      <c r="G19" s="129">
        <f t="shared" si="3"/>
        <v>53</v>
      </c>
      <c r="H19" s="129">
        <f t="shared" si="3"/>
        <v>2</v>
      </c>
      <c r="I19" s="129">
        <f t="shared" si="3"/>
        <v>37</v>
      </c>
      <c r="J19" s="129">
        <f t="shared" si="3"/>
        <v>529</v>
      </c>
      <c r="K19" s="129">
        <f t="shared" si="3"/>
        <v>17</v>
      </c>
      <c r="L19" s="129">
        <f t="shared" si="3"/>
        <v>5</v>
      </c>
      <c r="M19" s="129">
        <f t="shared" si="3"/>
        <v>22</v>
      </c>
      <c r="N19" s="129">
        <f t="shared" si="3"/>
        <v>58</v>
      </c>
      <c r="O19" s="129">
        <f t="shared" si="3"/>
        <v>9</v>
      </c>
      <c r="P19" s="129">
        <f t="shared" si="3"/>
        <v>3</v>
      </c>
      <c r="Q19" s="129">
        <f t="shared" si="3"/>
        <v>87</v>
      </c>
      <c r="R19" s="129">
        <f t="shared" si="3"/>
        <v>3</v>
      </c>
      <c r="S19" s="129">
        <f t="shared" si="3"/>
        <v>51</v>
      </c>
      <c r="T19" s="129">
        <f t="shared" si="3"/>
        <v>1</v>
      </c>
      <c r="U19" s="129">
        <f t="shared" si="3"/>
        <v>77</v>
      </c>
      <c r="V19" s="129">
        <f t="shared" si="3"/>
        <v>9</v>
      </c>
      <c r="W19" s="129">
        <f t="shared" si="3"/>
        <v>101</v>
      </c>
    </row>
    <row r="20" spans="2:23" s="128" customFormat="1" ht="15.75" x14ac:dyDescent="0.25">
      <c r="B20" s="131">
        <v>44378</v>
      </c>
      <c r="C20" s="124">
        <v>3</v>
      </c>
      <c r="D20" s="124">
        <v>4</v>
      </c>
      <c r="E20" s="124">
        <v>0</v>
      </c>
      <c r="F20" s="124">
        <v>4</v>
      </c>
      <c r="G20" s="124">
        <v>16</v>
      </c>
      <c r="H20" s="124">
        <v>1</v>
      </c>
      <c r="I20" s="124">
        <v>15</v>
      </c>
      <c r="J20" s="124">
        <v>206</v>
      </c>
      <c r="K20" s="124">
        <v>8</v>
      </c>
      <c r="L20" s="124">
        <v>0</v>
      </c>
      <c r="M20" s="124">
        <v>8</v>
      </c>
      <c r="N20" s="124">
        <v>26</v>
      </c>
      <c r="O20" s="124">
        <v>3</v>
      </c>
      <c r="P20" s="124">
        <v>2</v>
      </c>
      <c r="Q20" s="124">
        <v>37</v>
      </c>
      <c r="R20" s="124">
        <v>0</v>
      </c>
      <c r="S20" s="124">
        <v>13</v>
      </c>
      <c r="T20" s="124">
        <v>0</v>
      </c>
      <c r="U20" s="124">
        <v>31</v>
      </c>
      <c r="V20" s="124">
        <v>4</v>
      </c>
      <c r="W20" s="124">
        <v>34</v>
      </c>
    </row>
    <row r="21" spans="2:23" s="128" customFormat="1" ht="15.75" x14ac:dyDescent="0.25">
      <c r="B21" s="131">
        <v>44409</v>
      </c>
      <c r="C21" s="124">
        <v>1</v>
      </c>
      <c r="D21" s="124">
        <v>1</v>
      </c>
      <c r="E21" s="124">
        <v>1</v>
      </c>
      <c r="F21" s="124">
        <v>2</v>
      </c>
      <c r="G21" s="124">
        <v>11</v>
      </c>
      <c r="H21" s="124">
        <v>1</v>
      </c>
      <c r="I21" s="124">
        <v>23</v>
      </c>
      <c r="J21" s="124">
        <v>185</v>
      </c>
      <c r="K21" s="124">
        <v>8</v>
      </c>
      <c r="L21" s="124">
        <v>1</v>
      </c>
      <c r="M21" s="124">
        <v>13</v>
      </c>
      <c r="N21" s="124">
        <v>19</v>
      </c>
      <c r="O21" s="124">
        <v>4</v>
      </c>
      <c r="P21" s="124">
        <v>2</v>
      </c>
      <c r="Q21" s="124">
        <v>32</v>
      </c>
      <c r="R21" s="124">
        <v>0</v>
      </c>
      <c r="S21" s="124">
        <v>9</v>
      </c>
      <c r="T21" s="124">
        <v>0</v>
      </c>
      <c r="U21" s="124">
        <v>28</v>
      </c>
      <c r="V21" s="124">
        <v>4</v>
      </c>
      <c r="W21" s="124">
        <v>26</v>
      </c>
    </row>
    <row r="22" spans="2:23" s="128" customFormat="1" ht="15.75" x14ac:dyDescent="0.25">
      <c r="B22" s="131">
        <v>44440</v>
      </c>
      <c r="C22" s="126">
        <v>0</v>
      </c>
      <c r="D22" s="126">
        <v>2</v>
      </c>
      <c r="E22" s="126">
        <v>1</v>
      </c>
      <c r="F22" s="126">
        <v>4</v>
      </c>
      <c r="G22" s="126">
        <v>11</v>
      </c>
      <c r="H22" s="126">
        <v>0</v>
      </c>
      <c r="I22" s="126">
        <v>12</v>
      </c>
      <c r="J22" s="126">
        <v>166</v>
      </c>
      <c r="K22" s="126">
        <v>9</v>
      </c>
      <c r="L22" s="126">
        <v>2</v>
      </c>
      <c r="M22" s="126">
        <v>10</v>
      </c>
      <c r="N22" s="126">
        <v>21</v>
      </c>
      <c r="O22" s="126">
        <v>5</v>
      </c>
      <c r="P22" s="126">
        <v>2</v>
      </c>
      <c r="Q22" s="126">
        <v>28</v>
      </c>
      <c r="R22" s="126">
        <v>0</v>
      </c>
      <c r="S22" s="126">
        <v>12</v>
      </c>
      <c r="T22" s="126">
        <v>0</v>
      </c>
      <c r="U22" s="126">
        <v>23</v>
      </c>
      <c r="V22" s="126">
        <v>3</v>
      </c>
      <c r="W22" s="126">
        <v>32</v>
      </c>
    </row>
    <row r="23" spans="2:23" s="128" customFormat="1" ht="15.75" x14ac:dyDescent="0.25">
      <c r="B23" s="127" t="s">
        <v>150</v>
      </c>
      <c r="C23" s="129">
        <f>+SUM(C20:C22)</f>
        <v>4</v>
      </c>
      <c r="D23" s="129">
        <f t="shared" ref="D23:W23" si="4">+SUM(D20:D22)</f>
        <v>7</v>
      </c>
      <c r="E23" s="129">
        <f t="shared" si="4"/>
        <v>2</v>
      </c>
      <c r="F23" s="129">
        <f t="shared" si="4"/>
        <v>10</v>
      </c>
      <c r="G23" s="129">
        <f t="shared" si="4"/>
        <v>38</v>
      </c>
      <c r="H23" s="129">
        <f t="shared" si="4"/>
        <v>2</v>
      </c>
      <c r="I23" s="129">
        <f t="shared" si="4"/>
        <v>50</v>
      </c>
      <c r="J23" s="129">
        <f t="shared" si="4"/>
        <v>557</v>
      </c>
      <c r="K23" s="129">
        <f t="shared" si="4"/>
        <v>25</v>
      </c>
      <c r="L23" s="129">
        <f t="shared" si="4"/>
        <v>3</v>
      </c>
      <c r="M23" s="129">
        <f t="shared" si="4"/>
        <v>31</v>
      </c>
      <c r="N23" s="129">
        <f t="shared" si="4"/>
        <v>66</v>
      </c>
      <c r="O23" s="129">
        <f t="shared" si="4"/>
        <v>12</v>
      </c>
      <c r="P23" s="129">
        <f t="shared" si="4"/>
        <v>6</v>
      </c>
      <c r="Q23" s="129">
        <f t="shared" si="4"/>
        <v>97</v>
      </c>
      <c r="R23" s="129">
        <f t="shared" si="4"/>
        <v>0</v>
      </c>
      <c r="S23" s="129">
        <f t="shared" si="4"/>
        <v>34</v>
      </c>
      <c r="T23" s="129">
        <f t="shared" si="4"/>
        <v>0</v>
      </c>
      <c r="U23" s="129">
        <f t="shared" si="4"/>
        <v>82</v>
      </c>
      <c r="V23" s="129">
        <f t="shared" si="4"/>
        <v>11</v>
      </c>
      <c r="W23" s="129">
        <f t="shared" si="4"/>
        <v>92</v>
      </c>
    </row>
    <row r="24" spans="2:23" s="128" customFormat="1" ht="15.75" x14ac:dyDescent="0.25">
      <c r="B24" s="131">
        <v>44470</v>
      </c>
      <c r="C24" s="124">
        <v>3</v>
      </c>
      <c r="D24" s="124">
        <v>0</v>
      </c>
      <c r="E24" s="124">
        <v>0</v>
      </c>
      <c r="F24" s="124">
        <v>9</v>
      </c>
      <c r="G24" s="124">
        <v>16</v>
      </c>
      <c r="H24" s="124">
        <v>0</v>
      </c>
      <c r="I24" s="124">
        <v>9</v>
      </c>
      <c r="J24" s="124">
        <v>161</v>
      </c>
      <c r="K24" s="124">
        <v>12</v>
      </c>
      <c r="L24" s="124">
        <v>0</v>
      </c>
      <c r="M24" s="124">
        <v>3</v>
      </c>
      <c r="N24" s="124">
        <v>16</v>
      </c>
      <c r="O24" s="124">
        <v>3</v>
      </c>
      <c r="P24" s="124">
        <v>0</v>
      </c>
      <c r="Q24" s="124">
        <v>19</v>
      </c>
      <c r="R24" s="124">
        <v>0</v>
      </c>
      <c r="S24" s="124">
        <v>9</v>
      </c>
      <c r="T24" s="124">
        <v>0</v>
      </c>
      <c r="U24" s="124">
        <v>22</v>
      </c>
      <c r="V24" s="124">
        <v>0</v>
      </c>
      <c r="W24" s="124">
        <v>25</v>
      </c>
    </row>
    <row r="25" spans="2:23" s="128" customFormat="1" ht="15.75" x14ac:dyDescent="0.25">
      <c r="B25" s="131">
        <v>44501</v>
      </c>
      <c r="C25" s="124">
        <v>3</v>
      </c>
      <c r="D25" s="124">
        <v>1</v>
      </c>
      <c r="E25" s="124">
        <v>5</v>
      </c>
      <c r="F25" s="124">
        <v>9</v>
      </c>
      <c r="G25" s="124">
        <v>15</v>
      </c>
      <c r="H25" s="124">
        <v>0</v>
      </c>
      <c r="I25" s="124">
        <v>15</v>
      </c>
      <c r="J25" s="124">
        <v>169</v>
      </c>
      <c r="K25" s="124">
        <v>14</v>
      </c>
      <c r="L25" s="124">
        <v>0</v>
      </c>
      <c r="M25" s="124">
        <v>19</v>
      </c>
      <c r="N25" s="124">
        <v>22</v>
      </c>
      <c r="O25" s="124">
        <v>6</v>
      </c>
      <c r="P25" s="124">
        <v>0</v>
      </c>
      <c r="Q25" s="124">
        <v>19</v>
      </c>
      <c r="R25" s="124">
        <v>1</v>
      </c>
      <c r="S25" s="124">
        <v>3</v>
      </c>
      <c r="T25" s="124">
        <v>0</v>
      </c>
      <c r="U25" s="124">
        <v>32</v>
      </c>
      <c r="V25" s="124">
        <v>0</v>
      </c>
      <c r="W25" s="124">
        <v>38</v>
      </c>
    </row>
    <row r="26" spans="2:23" s="128" customFormat="1" ht="15.75" x14ac:dyDescent="0.25">
      <c r="B26" s="131">
        <v>44531</v>
      </c>
      <c r="C26" s="124">
        <v>3</v>
      </c>
      <c r="D26" s="124">
        <v>0</v>
      </c>
      <c r="E26" s="124">
        <v>4</v>
      </c>
      <c r="F26" s="124">
        <v>7</v>
      </c>
      <c r="G26" s="124">
        <v>10</v>
      </c>
      <c r="H26" s="124">
        <v>1</v>
      </c>
      <c r="I26" s="124">
        <v>10</v>
      </c>
      <c r="J26" s="124">
        <v>158</v>
      </c>
      <c r="K26" s="124">
        <v>11</v>
      </c>
      <c r="L26" s="124">
        <v>0</v>
      </c>
      <c r="M26" s="124">
        <v>15</v>
      </c>
      <c r="N26" s="124">
        <v>25</v>
      </c>
      <c r="O26" s="124">
        <v>0</v>
      </c>
      <c r="P26" s="124">
        <v>1</v>
      </c>
      <c r="Q26" s="124">
        <v>16</v>
      </c>
      <c r="R26" s="124">
        <v>0</v>
      </c>
      <c r="S26" s="124">
        <v>5</v>
      </c>
      <c r="T26" s="124">
        <v>0</v>
      </c>
      <c r="U26" s="124">
        <v>40</v>
      </c>
      <c r="V26" s="124">
        <v>5</v>
      </c>
      <c r="W26" s="124">
        <v>30</v>
      </c>
    </row>
    <row r="27" spans="2:23" s="128" customFormat="1" ht="15.75" x14ac:dyDescent="0.25">
      <c r="B27" s="127" t="s">
        <v>149</v>
      </c>
      <c r="C27" s="129">
        <f>+SUM(C24:C26)</f>
        <v>9</v>
      </c>
      <c r="D27" s="129">
        <f t="shared" ref="D27:W27" si="5">+SUM(D24:D26)</f>
        <v>1</v>
      </c>
      <c r="E27" s="129">
        <f t="shared" si="5"/>
        <v>9</v>
      </c>
      <c r="F27" s="129">
        <f t="shared" si="5"/>
        <v>25</v>
      </c>
      <c r="G27" s="129">
        <f t="shared" si="5"/>
        <v>41</v>
      </c>
      <c r="H27" s="129">
        <f t="shared" si="5"/>
        <v>1</v>
      </c>
      <c r="I27" s="129">
        <f t="shared" si="5"/>
        <v>34</v>
      </c>
      <c r="J27" s="129">
        <f t="shared" si="5"/>
        <v>488</v>
      </c>
      <c r="K27" s="129">
        <f t="shared" si="5"/>
        <v>37</v>
      </c>
      <c r="L27" s="129">
        <f t="shared" si="5"/>
        <v>0</v>
      </c>
      <c r="M27" s="129">
        <f t="shared" si="5"/>
        <v>37</v>
      </c>
      <c r="N27" s="129">
        <f t="shared" si="5"/>
        <v>63</v>
      </c>
      <c r="O27" s="129">
        <f t="shared" si="5"/>
        <v>9</v>
      </c>
      <c r="P27" s="129">
        <f t="shared" si="5"/>
        <v>1</v>
      </c>
      <c r="Q27" s="129">
        <f t="shared" si="5"/>
        <v>54</v>
      </c>
      <c r="R27" s="129">
        <f t="shared" si="5"/>
        <v>1</v>
      </c>
      <c r="S27" s="129">
        <f t="shared" si="5"/>
        <v>17</v>
      </c>
      <c r="T27" s="129">
        <f t="shared" si="5"/>
        <v>0</v>
      </c>
      <c r="U27" s="129">
        <f t="shared" si="5"/>
        <v>94</v>
      </c>
      <c r="V27" s="129">
        <f t="shared" si="5"/>
        <v>5</v>
      </c>
      <c r="W27" s="129">
        <f t="shared" si="5"/>
        <v>93</v>
      </c>
    </row>
    <row r="28" spans="2:23" s="128" customFormat="1" ht="15.75" x14ac:dyDescent="0.25">
      <c r="B28" s="131">
        <v>44562</v>
      </c>
      <c r="C28" s="124">
        <v>3</v>
      </c>
      <c r="D28" s="124">
        <v>1</v>
      </c>
      <c r="E28" s="124">
        <v>5</v>
      </c>
      <c r="F28" s="124">
        <v>11</v>
      </c>
      <c r="G28" s="124">
        <v>19</v>
      </c>
      <c r="H28" s="124">
        <v>0</v>
      </c>
      <c r="I28" s="124">
        <v>12</v>
      </c>
      <c r="J28" s="124">
        <v>191</v>
      </c>
      <c r="K28" s="124">
        <v>12</v>
      </c>
      <c r="L28" s="124">
        <v>1</v>
      </c>
      <c r="M28" s="124">
        <v>9</v>
      </c>
      <c r="N28" s="124">
        <v>10</v>
      </c>
      <c r="O28" s="124">
        <v>1</v>
      </c>
      <c r="P28" s="124">
        <v>6</v>
      </c>
      <c r="Q28" s="124">
        <v>24</v>
      </c>
      <c r="R28" s="124">
        <v>0</v>
      </c>
      <c r="S28" s="124">
        <v>2</v>
      </c>
      <c r="T28" s="124">
        <v>0</v>
      </c>
      <c r="U28" s="124">
        <v>32</v>
      </c>
      <c r="V28" s="124">
        <v>1</v>
      </c>
      <c r="W28" s="124">
        <v>41</v>
      </c>
    </row>
    <row r="29" spans="2:23" s="128" customFormat="1" ht="15.75" x14ac:dyDescent="0.25">
      <c r="B29" s="131">
        <v>44593</v>
      </c>
      <c r="C29" s="124">
        <v>5</v>
      </c>
      <c r="D29" s="124">
        <v>6</v>
      </c>
      <c r="E29" s="124">
        <v>2</v>
      </c>
      <c r="F29" s="124">
        <v>11</v>
      </c>
      <c r="G29" s="124">
        <v>16</v>
      </c>
      <c r="H29" s="124">
        <v>0</v>
      </c>
      <c r="I29" s="124">
        <v>9</v>
      </c>
      <c r="J29" s="124">
        <v>178</v>
      </c>
      <c r="K29" s="124">
        <v>19</v>
      </c>
      <c r="L29" s="124">
        <v>1</v>
      </c>
      <c r="M29" s="124">
        <v>10</v>
      </c>
      <c r="N29" s="124">
        <v>22</v>
      </c>
      <c r="O29" s="124">
        <v>9</v>
      </c>
      <c r="P29" s="124">
        <v>4</v>
      </c>
      <c r="Q29" s="124">
        <v>30</v>
      </c>
      <c r="R29" s="124">
        <v>0</v>
      </c>
      <c r="S29" s="124">
        <v>2</v>
      </c>
      <c r="T29" s="124">
        <v>0</v>
      </c>
      <c r="U29" s="124">
        <v>35</v>
      </c>
      <c r="V29" s="124">
        <v>9</v>
      </c>
      <c r="W29" s="124">
        <v>62</v>
      </c>
    </row>
    <row r="30" spans="2:23" s="128" customFormat="1" ht="15.75" x14ac:dyDescent="0.25">
      <c r="B30" s="131">
        <v>44621</v>
      </c>
      <c r="C30" s="124">
        <v>4</v>
      </c>
      <c r="D30" s="124">
        <v>2</v>
      </c>
      <c r="E30" s="124">
        <v>4</v>
      </c>
      <c r="F30" s="124">
        <v>10</v>
      </c>
      <c r="G30" s="124">
        <v>17</v>
      </c>
      <c r="H30" s="124">
        <v>0</v>
      </c>
      <c r="I30" s="124">
        <v>9</v>
      </c>
      <c r="J30" s="124">
        <v>183</v>
      </c>
      <c r="K30" s="124">
        <v>15</v>
      </c>
      <c r="L30" s="124">
        <v>0</v>
      </c>
      <c r="M30" s="124">
        <v>18</v>
      </c>
      <c r="N30" s="124">
        <v>16</v>
      </c>
      <c r="O30" s="124">
        <v>8</v>
      </c>
      <c r="P30" s="124">
        <v>0</v>
      </c>
      <c r="Q30" s="124">
        <v>32</v>
      </c>
      <c r="R30" s="124">
        <v>0</v>
      </c>
      <c r="S30" s="124">
        <v>6</v>
      </c>
      <c r="T30" s="124">
        <v>0</v>
      </c>
      <c r="U30" s="124">
        <v>72</v>
      </c>
      <c r="V30" s="124">
        <v>4</v>
      </c>
      <c r="W30" s="124">
        <v>64</v>
      </c>
    </row>
    <row r="31" spans="2:23" s="128" customFormat="1" ht="15.75" x14ac:dyDescent="0.25">
      <c r="B31" s="127" t="s">
        <v>148</v>
      </c>
      <c r="C31" s="129">
        <f>+SUM(C28:C30)</f>
        <v>12</v>
      </c>
      <c r="D31" s="129">
        <f t="shared" ref="D31:W31" si="6">+SUM(D28:D30)</f>
        <v>9</v>
      </c>
      <c r="E31" s="129">
        <f t="shared" si="6"/>
        <v>11</v>
      </c>
      <c r="F31" s="129">
        <f t="shared" si="6"/>
        <v>32</v>
      </c>
      <c r="G31" s="129">
        <f t="shared" si="6"/>
        <v>52</v>
      </c>
      <c r="H31" s="129">
        <f t="shared" si="6"/>
        <v>0</v>
      </c>
      <c r="I31" s="129">
        <f t="shared" si="6"/>
        <v>30</v>
      </c>
      <c r="J31" s="129">
        <f t="shared" si="6"/>
        <v>552</v>
      </c>
      <c r="K31" s="129">
        <f t="shared" si="6"/>
        <v>46</v>
      </c>
      <c r="L31" s="129">
        <f t="shared" si="6"/>
        <v>2</v>
      </c>
      <c r="M31" s="129">
        <f t="shared" si="6"/>
        <v>37</v>
      </c>
      <c r="N31" s="129">
        <f t="shared" si="6"/>
        <v>48</v>
      </c>
      <c r="O31" s="129">
        <f t="shared" si="6"/>
        <v>18</v>
      </c>
      <c r="P31" s="129">
        <f t="shared" si="6"/>
        <v>10</v>
      </c>
      <c r="Q31" s="129">
        <f t="shared" si="6"/>
        <v>86</v>
      </c>
      <c r="R31" s="129">
        <f t="shared" si="6"/>
        <v>0</v>
      </c>
      <c r="S31" s="129">
        <f t="shared" si="6"/>
        <v>10</v>
      </c>
      <c r="T31" s="129">
        <f t="shared" si="6"/>
        <v>0</v>
      </c>
      <c r="U31" s="129">
        <f t="shared" si="6"/>
        <v>139</v>
      </c>
      <c r="V31" s="129">
        <f t="shared" si="6"/>
        <v>14</v>
      </c>
      <c r="W31" s="129">
        <f t="shared" si="6"/>
        <v>167</v>
      </c>
    </row>
    <row r="32" spans="2:23" s="128" customFormat="1" ht="15.75" x14ac:dyDescent="0.25">
      <c r="B32" s="132">
        <v>44652</v>
      </c>
      <c r="C32" s="126">
        <v>4</v>
      </c>
      <c r="D32" s="126">
        <v>0</v>
      </c>
      <c r="E32" s="126">
        <v>1</v>
      </c>
      <c r="F32" s="126">
        <v>4</v>
      </c>
      <c r="G32" s="126">
        <v>21</v>
      </c>
      <c r="H32" s="126">
        <v>0</v>
      </c>
      <c r="I32" s="126">
        <v>6</v>
      </c>
      <c r="J32" s="126">
        <v>195</v>
      </c>
      <c r="K32" s="126">
        <v>10</v>
      </c>
      <c r="L32" s="126">
        <v>0</v>
      </c>
      <c r="M32" s="126">
        <v>14</v>
      </c>
      <c r="N32" s="126">
        <v>22</v>
      </c>
      <c r="O32" s="126">
        <v>9</v>
      </c>
      <c r="P32" s="126">
        <v>1</v>
      </c>
      <c r="Q32" s="126">
        <v>27</v>
      </c>
      <c r="R32" s="126">
        <v>0</v>
      </c>
      <c r="S32" s="126">
        <v>1</v>
      </c>
      <c r="T32" s="126">
        <v>0</v>
      </c>
      <c r="U32" s="126">
        <v>33</v>
      </c>
      <c r="V32" s="126">
        <v>15</v>
      </c>
      <c r="W32" s="126">
        <v>59</v>
      </c>
    </row>
    <row r="33" spans="2:23" s="128" customFormat="1" ht="15.75" x14ac:dyDescent="0.25">
      <c r="B33" s="132">
        <v>44682</v>
      </c>
      <c r="C33" s="126">
        <v>3</v>
      </c>
      <c r="D33" s="126">
        <v>1</v>
      </c>
      <c r="E33" s="126">
        <v>7</v>
      </c>
      <c r="F33" s="126">
        <v>14</v>
      </c>
      <c r="G33" s="126">
        <v>23</v>
      </c>
      <c r="H33" s="126">
        <v>1</v>
      </c>
      <c r="I33" s="126">
        <v>4</v>
      </c>
      <c r="J33" s="126">
        <v>172</v>
      </c>
      <c r="K33" s="126">
        <v>13</v>
      </c>
      <c r="L33" s="126">
        <v>1</v>
      </c>
      <c r="M33" s="126">
        <v>13</v>
      </c>
      <c r="N33" s="126">
        <v>11</v>
      </c>
      <c r="O33" s="126">
        <v>4</v>
      </c>
      <c r="P33" s="126">
        <v>1</v>
      </c>
      <c r="Q33" s="126">
        <v>20</v>
      </c>
      <c r="R33" s="126">
        <v>0</v>
      </c>
      <c r="S33" s="126">
        <v>6</v>
      </c>
      <c r="T33" s="126">
        <v>0</v>
      </c>
      <c r="U33" s="126">
        <v>60</v>
      </c>
      <c r="V33" s="126">
        <v>4</v>
      </c>
      <c r="W33" s="126">
        <v>56</v>
      </c>
    </row>
    <row r="34" spans="2:23" s="128" customFormat="1" ht="15.75" x14ac:dyDescent="0.25">
      <c r="B34" s="132">
        <v>44713</v>
      </c>
      <c r="C34" s="126">
        <v>3</v>
      </c>
      <c r="D34" s="126">
        <v>0</v>
      </c>
      <c r="E34" s="126">
        <v>6</v>
      </c>
      <c r="F34" s="126">
        <v>10</v>
      </c>
      <c r="G34" s="126">
        <v>19</v>
      </c>
      <c r="H34" s="126">
        <v>0</v>
      </c>
      <c r="I34" s="126">
        <v>8</v>
      </c>
      <c r="J34" s="126">
        <v>126</v>
      </c>
      <c r="K34" s="126">
        <v>12</v>
      </c>
      <c r="L34" s="126">
        <v>1</v>
      </c>
      <c r="M34" s="126">
        <v>9</v>
      </c>
      <c r="N34" s="126">
        <v>18</v>
      </c>
      <c r="O34" s="126">
        <v>2</v>
      </c>
      <c r="P34" s="126">
        <v>3</v>
      </c>
      <c r="Q34" s="126">
        <v>32</v>
      </c>
      <c r="R34" s="126">
        <v>0</v>
      </c>
      <c r="S34" s="126">
        <v>3</v>
      </c>
      <c r="T34" s="126">
        <v>0</v>
      </c>
      <c r="U34" s="126">
        <v>59</v>
      </c>
      <c r="V34" s="126">
        <v>5</v>
      </c>
      <c r="W34" s="126">
        <v>57</v>
      </c>
    </row>
    <row r="35" spans="2:23" s="128" customFormat="1" ht="15.75" x14ac:dyDescent="0.25">
      <c r="B35" s="127" t="s">
        <v>147</v>
      </c>
      <c r="C35" s="129">
        <f>+SUM(C32:C34)</f>
        <v>10</v>
      </c>
      <c r="D35" s="129">
        <f t="shared" ref="D35:W35" si="7">+SUM(D32:D34)</f>
        <v>1</v>
      </c>
      <c r="E35" s="129">
        <f t="shared" si="7"/>
        <v>14</v>
      </c>
      <c r="F35" s="129">
        <f t="shared" si="7"/>
        <v>28</v>
      </c>
      <c r="G35" s="129">
        <f t="shared" si="7"/>
        <v>63</v>
      </c>
      <c r="H35" s="129">
        <f t="shared" si="7"/>
        <v>1</v>
      </c>
      <c r="I35" s="129">
        <f t="shared" si="7"/>
        <v>18</v>
      </c>
      <c r="J35" s="129">
        <f t="shared" si="7"/>
        <v>493</v>
      </c>
      <c r="K35" s="129">
        <f t="shared" si="7"/>
        <v>35</v>
      </c>
      <c r="L35" s="129">
        <f t="shared" si="7"/>
        <v>2</v>
      </c>
      <c r="M35" s="129">
        <f t="shared" si="7"/>
        <v>36</v>
      </c>
      <c r="N35" s="129">
        <f t="shared" si="7"/>
        <v>51</v>
      </c>
      <c r="O35" s="129">
        <f t="shared" si="7"/>
        <v>15</v>
      </c>
      <c r="P35" s="129">
        <f t="shared" si="7"/>
        <v>5</v>
      </c>
      <c r="Q35" s="129">
        <f t="shared" si="7"/>
        <v>79</v>
      </c>
      <c r="R35" s="129">
        <f t="shared" si="7"/>
        <v>0</v>
      </c>
      <c r="S35" s="129">
        <f t="shared" si="7"/>
        <v>10</v>
      </c>
      <c r="T35" s="129">
        <f t="shared" si="7"/>
        <v>0</v>
      </c>
      <c r="U35" s="129">
        <f t="shared" si="7"/>
        <v>152</v>
      </c>
      <c r="V35" s="129">
        <f t="shared" si="7"/>
        <v>24</v>
      </c>
      <c r="W35" s="129">
        <f t="shared" si="7"/>
        <v>172</v>
      </c>
    </row>
    <row r="36" spans="2:23" s="128" customFormat="1" ht="15.75" x14ac:dyDescent="0.25">
      <c r="B36" s="131">
        <v>44743</v>
      </c>
      <c r="C36" s="126">
        <v>2</v>
      </c>
      <c r="D36" s="126">
        <v>0</v>
      </c>
      <c r="E36" s="126">
        <v>10</v>
      </c>
      <c r="F36" s="126">
        <v>5</v>
      </c>
      <c r="G36" s="126">
        <v>22</v>
      </c>
      <c r="H36" s="126">
        <v>2</v>
      </c>
      <c r="I36" s="126">
        <v>6</v>
      </c>
      <c r="J36" s="126">
        <v>184</v>
      </c>
      <c r="K36" s="126">
        <v>64</v>
      </c>
      <c r="L36" s="126">
        <v>1</v>
      </c>
      <c r="M36" s="126">
        <v>14</v>
      </c>
      <c r="N36" s="126">
        <v>19</v>
      </c>
      <c r="O36" s="126">
        <v>2</v>
      </c>
      <c r="P36" s="126">
        <v>2</v>
      </c>
      <c r="Q36" s="126">
        <v>31</v>
      </c>
      <c r="R36" s="126">
        <v>0</v>
      </c>
      <c r="S36" s="126">
        <v>4</v>
      </c>
      <c r="T36" s="126">
        <v>1</v>
      </c>
      <c r="U36" s="126">
        <v>7</v>
      </c>
      <c r="V36" s="126">
        <v>60</v>
      </c>
      <c r="W36" s="126">
        <v>0</v>
      </c>
    </row>
    <row r="37" spans="2:23" s="128" customFormat="1" ht="15.75" x14ac:dyDescent="0.25">
      <c r="B37" s="131">
        <v>44774</v>
      </c>
      <c r="C37" s="126">
        <v>1</v>
      </c>
      <c r="D37" s="126">
        <v>2</v>
      </c>
      <c r="E37" s="126">
        <v>11</v>
      </c>
      <c r="F37" s="126">
        <v>12</v>
      </c>
      <c r="G37" s="126">
        <v>15</v>
      </c>
      <c r="H37" s="126">
        <v>1</v>
      </c>
      <c r="I37" s="126">
        <v>22</v>
      </c>
      <c r="J37" s="126">
        <v>170</v>
      </c>
      <c r="K37" s="126">
        <v>69</v>
      </c>
      <c r="L37" s="126">
        <v>2</v>
      </c>
      <c r="M37" s="126">
        <v>15</v>
      </c>
      <c r="N37" s="126">
        <v>23</v>
      </c>
      <c r="O37" s="126">
        <v>2</v>
      </c>
      <c r="P37" s="126">
        <v>1</v>
      </c>
      <c r="Q37" s="126">
        <v>30</v>
      </c>
      <c r="R37" s="126">
        <v>0</v>
      </c>
      <c r="S37" s="126">
        <v>16</v>
      </c>
      <c r="T37" s="126">
        <v>3</v>
      </c>
      <c r="U37" s="126">
        <v>3</v>
      </c>
      <c r="V37" s="126">
        <v>104</v>
      </c>
      <c r="W37" s="126">
        <v>0</v>
      </c>
    </row>
    <row r="38" spans="2:23" s="128" customFormat="1" ht="15.75" x14ac:dyDescent="0.25">
      <c r="B38" s="131">
        <v>44805</v>
      </c>
      <c r="C38" s="126">
        <v>3</v>
      </c>
      <c r="D38" s="126">
        <v>2</v>
      </c>
      <c r="E38" s="126">
        <v>3</v>
      </c>
      <c r="F38" s="126">
        <v>4</v>
      </c>
      <c r="G38" s="126">
        <v>17</v>
      </c>
      <c r="H38" s="126">
        <v>1</v>
      </c>
      <c r="I38" s="126">
        <v>27</v>
      </c>
      <c r="J38" s="126">
        <v>141</v>
      </c>
      <c r="K38" s="126">
        <v>26</v>
      </c>
      <c r="L38" s="126">
        <v>3</v>
      </c>
      <c r="M38" s="126">
        <v>12</v>
      </c>
      <c r="N38" s="126">
        <v>17</v>
      </c>
      <c r="O38" s="126">
        <v>0</v>
      </c>
      <c r="P38" s="126">
        <v>7</v>
      </c>
      <c r="Q38" s="126">
        <v>16</v>
      </c>
      <c r="R38" s="126">
        <v>1</v>
      </c>
      <c r="S38" s="126">
        <v>9</v>
      </c>
      <c r="T38" s="126">
        <v>29</v>
      </c>
      <c r="U38" s="126">
        <v>3</v>
      </c>
      <c r="V38" s="126">
        <v>98</v>
      </c>
      <c r="W38" s="126">
        <v>0</v>
      </c>
    </row>
    <row r="39" spans="2:23" s="128" customFormat="1" ht="15.75" x14ac:dyDescent="0.25">
      <c r="B39" s="127" t="s">
        <v>146</v>
      </c>
      <c r="C39" s="129">
        <f>+SUM(C36:C38)</f>
        <v>6</v>
      </c>
      <c r="D39" s="129">
        <f t="shared" ref="D39:W39" si="8">+SUM(D36:D38)</f>
        <v>4</v>
      </c>
      <c r="E39" s="129">
        <f t="shared" si="8"/>
        <v>24</v>
      </c>
      <c r="F39" s="129">
        <f t="shared" si="8"/>
        <v>21</v>
      </c>
      <c r="G39" s="129">
        <f t="shared" si="8"/>
        <v>54</v>
      </c>
      <c r="H39" s="129">
        <f t="shared" si="8"/>
        <v>4</v>
      </c>
      <c r="I39" s="129">
        <f t="shared" si="8"/>
        <v>55</v>
      </c>
      <c r="J39" s="129">
        <f t="shared" si="8"/>
        <v>495</v>
      </c>
      <c r="K39" s="129">
        <f t="shared" si="8"/>
        <v>159</v>
      </c>
      <c r="L39" s="129">
        <f t="shared" si="8"/>
        <v>6</v>
      </c>
      <c r="M39" s="129">
        <f t="shared" si="8"/>
        <v>41</v>
      </c>
      <c r="N39" s="129">
        <f t="shared" si="8"/>
        <v>59</v>
      </c>
      <c r="O39" s="129">
        <f t="shared" si="8"/>
        <v>4</v>
      </c>
      <c r="P39" s="129">
        <f t="shared" si="8"/>
        <v>10</v>
      </c>
      <c r="Q39" s="129">
        <f t="shared" si="8"/>
        <v>77</v>
      </c>
      <c r="R39" s="129">
        <f t="shared" si="8"/>
        <v>1</v>
      </c>
      <c r="S39" s="129">
        <f t="shared" si="8"/>
        <v>29</v>
      </c>
      <c r="T39" s="129">
        <f t="shared" si="8"/>
        <v>33</v>
      </c>
      <c r="U39" s="129">
        <f t="shared" si="8"/>
        <v>13</v>
      </c>
      <c r="V39" s="129">
        <f t="shared" si="8"/>
        <v>262</v>
      </c>
      <c r="W39" s="129">
        <f t="shared" si="8"/>
        <v>0</v>
      </c>
    </row>
    <row r="40" spans="2:23" x14ac:dyDescent="0.25">
      <c r="B40" s="53"/>
      <c r="H40"/>
      <c r="I40"/>
      <c r="L40"/>
      <c r="M40"/>
      <c r="N40"/>
      <c r="O40"/>
      <c r="P40"/>
    </row>
    <row r="41" spans="2:23" ht="18.75" x14ac:dyDescent="0.3">
      <c r="B41" s="3" t="s">
        <v>2</v>
      </c>
      <c r="G41" s="4"/>
      <c r="I41"/>
      <c r="K41" s="4"/>
      <c r="M41" s="5"/>
      <c r="P41"/>
    </row>
    <row r="42" spans="2:23" x14ac:dyDescent="0.25">
      <c r="B42" s="37" t="s">
        <v>18</v>
      </c>
      <c r="C42" s="38"/>
      <c r="D42" s="38" t="s">
        <v>131</v>
      </c>
      <c r="E42" s="38"/>
      <c r="F42" s="38"/>
      <c r="G42" s="38"/>
      <c r="H42" s="38"/>
      <c r="I42" s="38"/>
      <c r="K42" s="4"/>
      <c r="M42" s="5"/>
      <c r="P42"/>
    </row>
    <row r="43" spans="2:23" x14ac:dyDescent="0.25">
      <c r="B43" s="37" t="s">
        <v>19</v>
      </c>
      <c r="C43" s="38"/>
      <c r="D43" s="38" t="s">
        <v>35</v>
      </c>
      <c r="E43" s="38"/>
      <c r="F43" s="38"/>
      <c r="G43" s="38"/>
      <c r="H43" s="38"/>
      <c r="I43" s="38"/>
      <c r="K43" s="4"/>
      <c r="M43" s="5"/>
      <c r="P43"/>
    </row>
    <row r="44" spans="2:23" x14ac:dyDescent="0.25">
      <c r="B44" s="37" t="s">
        <v>20</v>
      </c>
      <c r="C44" s="38"/>
      <c r="D44" s="38" t="s">
        <v>37</v>
      </c>
      <c r="E44" s="38"/>
      <c r="F44" s="38"/>
      <c r="G44" s="38"/>
      <c r="H44" s="38"/>
      <c r="I44" s="38"/>
      <c r="K44" s="4"/>
      <c r="M44" s="5"/>
      <c r="P44"/>
    </row>
    <row r="45" spans="2:23" x14ac:dyDescent="0.25">
      <c r="B45" s="37" t="s">
        <v>21</v>
      </c>
      <c r="C45" s="38"/>
      <c r="D45" s="38" t="s">
        <v>39</v>
      </c>
      <c r="E45" s="38"/>
      <c r="F45" s="38"/>
      <c r="G45" s="38"/>
      <c r="H45" s="38"/>
      <c r="I45" s="38"/>
      <c r="K45" s="4"/>
      <c r="M45" s="5"/>
      <c r="P45"/>
    </row>
    <row r="46" spans="2:23" x14ac:dyDescent="0.25">
      <c r="B46" s="37" t="s">
        <v>22</v>
      </c>
      <c r="C46" s="38"/>
      <c r="D46" s="38" t="s">
        <v>38</v>
      </c>
      <c r="E46" s="38"/>
      <c r="F46" s="38"/>
      <c r="G46" s="38"/>
      <c r="H46" s="38"/>
      <c r="I46" s="38"/>
      <c r="K46" s="4"/>
      <c r="M46" s="5"/>
      <c r="P46"/>
    </row>
    <row r="47" spans="2:23" x14ac:dyDescent="0.25">
      <c r="B47" s="37" t="s">
        <v>23</v>
      </c>
      <c r="C47" s="38"/>
      <c r="D47" s="38" t="s">
        <v>40</v>
      </c>
      <c r="E47" s="38"/>
      <c r="F47" s="38"/>
      <c r="G47" s="38"/>
      <c r="H47" s="38"/>
      <c r="I47" s="38"/>
      <c r="K47" s="4"/>
      <c r="M47" s="5"/>
      <c r="P47"/>
    </row>
    <row r="48" spans="2:23" x14ac:dyDescent="0.25">
      <c r="B48" s="37" t="s">
        <v>24</v>
      </c>
      <c r="C48" s="38"/>
      <c r="D48" s="38" t="s">
        <v>42</v>
      </c>
      <c r="E48" s="38"/>
      <c r="F48" s="38"/>
      <c r="G48" s="38"/>
      <c r="H48" s="38"/>
      <c r="I48" s="38"/>
      <c r="K48" s="4"/>
      <c r="M48" s="5"/>
      <c r="P48"/>
    </row>
    <row r="49" spans="2:16" x14ac:dyDescent="0.25">
      <c r="B49" s="42" t="s">
        <v>25</v>
      </c>
      <c r="C49" s="1"/>
      <c r="D49" s="1" t="s">
        <v>117</v>
      </c>
      <c r="E49" s="1"/>
      <c r="F49" s="1"/>
      <c r="G49" s="1"/>
      <c r="H49" s="1"/>
      <c r="I49" s="1"/>
      <c r="K49" s="4"/>
      <c r="M49" s="5"/>
      <c r="P49"/>
    </row>
    <row r="50" spans="2:16" x14ac:dyDescent="0.25">
      <c r="B50" s="46" t="s">
        <v>26</v>
      </c>
      <c r="C50" s="2"/>
      <c r="D50" s="2" t="s">
        <v>41</v>
      </c>
      <c r="E50" s="2"/>
      <c r="F50" s="2"/>
      <c r="G50" s="2"/>
      <c r="H50" s="2"/>
      <c r="I50" s="2"/>
      <c r="K50" s="4"/>
      <c r="M50" s="5"/>
      <c r="P50"/>
    </row>
    <row r="51" spans="2:16" x14ac:dyDescent="0.25">
      <c r="B51" s="37" t="s">
        <v>27</v>
      </c>
      <c r="C51" s="38"/>
      <c r="D51" s="38" t="s">
        <v>43</v>
      </c>
      <c r="E51" s="38"/>
      <c r="F51" s="38"/>
      <c r="G51" s="38"/>
      <c r="H51" s="38"/>
      <c r="I51" s="38"/>
      <c r="K51" s="4"/>
      <c r="M51" s="5"/>
      <c r="P51"/>
    </row>
    <row r="52" spans="2:16" x14ac:dyDescent="0.25">
      <c r="B52" s="37" t="s">
        <v>28</v>
      </c>
      <c r="C52" s="38"/>
      <c r="D52" s="38" t="s">
        <v>44</v>
      </c>
      <c r="E52" s="38"/>
      <c r="F52" s="38"/>
      <c r="G52" s="38"/>
      <c r="H52" s="38"/>
      <c r="I52" s="38"/>
      <c r="K52" s="4"/>
      <c r="M52" s="5"/>
      <c r="P52"/>
    </row>
    <row r="53" spans="2:16" x14ac:dyDescent="0.25">
      <c r="B53" s="37" t="s">
        <v>54</v>
      </c>
      <c r="C53" s="38"/>
      <c r="D53" s="38" t="s">
        <v>45</v>
      </c>
      <c r="E53" s="38"/>
      <c r="F53" s="38"/>
      <c r="G53" s="38"/>
      <c r="H53" s="38"/>
      <c r="I53" s="38"/>
      <c r="K53" s="4"/>
      <c r="M53" s="5"/>
      <c r="P53"/>
    </row>
    <row r="54" spans="2:16" x14ac:dyDescent="0.25">
      <c r="B54" s="37" t="s">
        <v>138</v>
      </c>
      <c r="C54" s="38"/>
      <c r="D54" s="38" t="s">
        <v>139</v>
      </c>
      <c r="E54" s="38"/>
      <c r="F54" s="38"/>
      <c r="G54" s="38"/>
      <c r="H54" s="38"/>
      <c r="I54" s="38"/>
      <c r="K54" s="4"/>
      <c r="M54" s="5"/>
      <c r="P54"/>
    </row>
    <row r="55" spans="2:16" x14ac:dyDescent="0.25">
      <c r="B55" s="37" t="s">
        <v>29</v>
      </c>
      <c r="C55" s="38"/>
      <c r="D55" s="38" t="s">
        <v>46</v>
      </c>
      <c r="E55" s="38"/>
      <c r="F55" s="38"/>
      <c r="G55" s="38"/>
      <c r="H55" s="38"/>
      <c r="I55" s="38"/>
      <c r="K55" s="4"/>
      <c r="M55" s="5"/>
      <c r="P55"/>
    </row>
    <row r="56" spans="2:16" x14ac:dyDescent="0.25">
      <c r="B56" s="37" t="s">
        <v>30</v>
      </c>
      <c r="C56" s="38"/>
      <c r="D56" s="38" t="s">
        <v>47</v>
      </c>
      <c r="E56" s="38"/>
      <c r="F56" s="38"/>
      <c r="G56" s="38"/>
      <c r="H56" s="38"/>
      <c r="I56" s="38"/>
      <c r="K56" s="4"/>
      <c r="M56" s="5"/>
      <c r="P56"/>
    </row>
    <row r="57" spans="2:16" x14ac:dyDescent="0.25">
      <c r="B57" s="37" t="s">
        <v>53</v>
      </c>
      <c r="C57" s="38"/>
      <c r="D57" s="38" t="s">
        <v>48</v>
      </c>
      <c r="E57" s="38"/>
      <c r="F57" s="38"/>
      <c r="G57" s="38"/>
      <c r="H57" s="38"/>
      <c r="I57" s="38"/>
      <c r="K57" s="4"/>
      <c r="M57" s="5"/>
      <c r="P57"/>
    </row>
    <row r="58" spans="2:16" x14ac:dyDescent="0.25">
      <c r="B58" s="37" t="s">
        <v>31</v>
      </c>
      <c r="C58" s="38"/>
      <c r="D58" s="38" t="s">
        <v>49</v>
      </c>
      <c r="E58" s="38"/>
      <c r="F58" s="38"/>
      <c r="G58" s="38"/>
      <c r="H58" s="38"/>
      <c r="I58" s="38"/>
      <c r="K58" s="4"/>
      <c r="M58" s="5"/>
      <c r="P58"/>
    </row>
    <row r="59" spans="2:16" x14ac:dyDescent="0.25">
      <c r="B59" s="37" t="s">
        <v>55</v>
      </c>
      <c r="C59" s="38"/>
      <c r="D59" s="38" t="s">
        <v>50</v>
      </c>
      <c r="E59" s="38"/>
      <c r="F59" s="38"/>
      <c r="G59" s="38"/>
      <c r="H59" s="38"/>
      <c r="I59" s="38"/>
      <c r="K59" s="4"/>
      <c r="M59" s="5"/>
      <c r="P59"/>
    </row>
    <row r="60" spans="2:16" x14ac:dyDescent="0.25">
      <c r="B60" s="37" t="s">
        <v>32</v>
      </c>
      <c r="C60" s="38"/>
      <c r="D60" s="38" t="s">
        <v>51</v>
      </c>
      <c r="E60" s="38"/>
      <c r="F60" s="38"/>
      <c r="G60" s="38"/>
      <c r="H60" s="38"/>
      <c r="I60" s="38"/>
      <c r="K60" s="4"/>
      <c r="M60" s="5"/>
      <c r="P60"/>
    </row>
    <row r="61" spans="2:16" x14ac:dyDescent="0.25">
      <c r="B61" s="37" t="s">
        <v>33</v>
      </c>
      <c r="C61" s="38"/>
      <c r="D61" s="38" t="s">
        <v>36</v>
      </c>
      <c r="E61" s="38"/>
      <c r="F61" s="38"/>
      <c r="G61" s="38"/>
      <c r="H61" s="38"/>
      <c r="I61" s="38"/>
    </row>
    <row r="62" spans="2:16" x14ac:dyDescent="0.25">
      <c r="B62" s="37" t="s">
        <v>34</v>
      </c>
      <c r="C62" s="38"/>
      <c r="D62" s="38" t="s">
        <v>52</v>
      </c>
      <c r="E62" s="38"/>
      <c r="F62" s="38"/>
      <c r="G62" s="38"/>
      <c r="H62" s="38"/>
      <c r="I62" s="38"/>
    </row>
    <row r="64" spans="2:16" x14ac:dyDescent="0.25">
      <c r="B64" s="50" t="s">
        <v>130</v>
      </c>
    </row>
  </sheetData>
  <sheetProtection algorithmName="SHA-512" hashValue="6Dv0hIENJMekjZ9XktMTFzghSg4HUIz4ZF9nWJS0Dn6hxhIN5n04/yWoUetpYs65xWCmeqrSuUwbXOEapZ/Vmw==" saltValue="xL4zD1HsabK6Oyqv2dtFvQ==" spinCount="100000" sheet="1" objects="1" scenarios="1"/>
  <mergeCells count="1">
    <mergeCell ref="C3:W3"/>
  </mergeCells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E41"/>
  <sheetViews>
    <sheetView showGridLines="0" zoomScaleNormal="100" workbookViewId="0"/>
  </sheetViews>
  <sheetFormatPr baseColWidth="10" defaultColWidth="9.140625" defaultRowHeight="15" x14ac:dyDescent="0.25"/>
  <cols>
    <col min="1" max="1" width="5.7109375" customWidth="1"/>
    <col min="2" max="2" width="16.7109375" customWidth="1"/>
    <col min="3" max="3" width="16.140625" bestFit="1" customWidth="1"/>
    <col min="4" max="4" width="14" bestFit="1" customWidth="1"/>
    <col min="5" max="5" width="39.85546875" customWidth="1"/>
  </cols>
  <sheetData>
    <row r="1" spans="2:4" ht="50.1" customHeight="1" x14ac:dyDescent="0.25"/>
    <row r="2" spans="2:4" ht="20.100000000000001" customHeight="1" x14ac:dyDescent="0.3">
      <c r="B2" s="16" t="s">
        <v>119</v>
      </c>
    </row>
    <row r="3" spans="2:4" ht="30" customHeight="1" x14ac:dyDescent="0.25">
      <c r="B3" s="69"/>
      <c r="C3" s="136" t="s">
        <v>126</v>
      </c>
      <c r="D3" s="137"/>
    </row>
    <row r="4" spans="2:4" ht="30" customHeight="1" x14ac:dyDescent="0.25">
      <c r="B4" s="68" t="s">
        <v>0</v>
      </c>
      <c r="C4" s="67" t="s">
        <v>15</v>
      </c>
      <c r="D4" s="67" t="s">
        <v>17</v>
      </c>
    </row>
    <row r="5" spans="2:4" ht="15.75" x14ac:dyDescent="0.25">
      <c r="B5" s="15">
        <v>44104</v>
      </c>
      <c r="C5" s="8">
        <v>60</v>
      </c>
      <c r="D5" s="9"/>
    </row>
    <row r="6" spans="2:4" ht="15.75" x14ac:dyDescent="0.25">
      <c r="B6" s="104" t="s">
        <v>143</v>
      </c>
      <c r="C6" s="105">
        <f>+SUM(C3:C5)</f>
        <v>60</v>
      </c>
      <c r="D6" s="105">
        <f>+SUM(D3:D5)</f>
        <v>0</v>
      </c>
    </row>
    <row r="7" spans="2:4" ht="15.75" x14ac:dyDescent="0.25">
      <c r="B7" s="14">
        <v>44135</v>
      </c>
      <c r="C7" s="9">
        <v>132</v>
      </c>
      <c r="D7" s="9">
        <v>19</v>
      </c>
    </row>
    <row r="8" spans="2:4" ht="15.75" x14ac:dyDescent="0.25">
      <c r="B8" s="14">
        <v>44165</v>
      </c>
      <c r="C8" s="9">
        <v>139</v>
      </c>
      <c r="D8" s="9">
        <v>28</v>
      </c>
    </row>
    <row r="9" spans="2:4" ht="15.75" x14ac:dyDescent="0.25">
      <c r="B9" s="14">
        <v>44196</v>
      </c>
      <c r="C9" s="9">
        <v>126</v>
      </c>
      <c r="D9" s="9">
        <v>59</v>
      </c>
    </row>
    <row r="10" spans="2:4" ht="15.75" x14ac:dyDescent="0.25">
      <c r="B10" s="104" t="s">
        <v>142</v>
      </c>
      <c r="C10" s="105">
        <f>+SUM(C7:C9)</f>
        <v>397</v>
      </c>
      <c r="D10" s="105">
        <f>+SUM(D7:D9)</f>
        <v>106</v>
      </c>
    </row>
    <row r="11" spans="2:4" ht="15.75" x14ac:dyDescent="0.25">
      <c r="B11" s="14">
        <v>44227</v>
      </c>
      <c r="C11" s="9">
        <v>110</v>
      </c>
      <c r="D11" s="9">
        <v>36</v>
      </c>
    </row>
    <row r="12" spans="2:4" ht="15.75" x14ac:dyDescent="0.25">
      <c r="B12" s="14">
        <v>44255</v>
      </c>
      <c r="C12" s="9">
        <v>136</v>
      </c>
      <c r="D12" s="9">
        <v>142</v>
      </c>
    </row>
    <row r="13" spans="2:4" ht="15.75" x14ac:dyDescent="0.25">
      <c r="B13" s="14">
        <v>44286</v>
      </c>
      <c r="C13" s="9">
        <v>152</v>
      </c>
      <c r="D13" s="9">
        <v>208</v>
      </c>
    </row>
    <row r="14" spans="2:4" ht="15.75" x14ac:dyDescent="0.25">
      <c r="B14" s="104" t="s">
        <v>145</v>
      </c>
      <c r="C14" s="105">
        <f>+SUM(C11:C13)</f>
        <v>398</v>
      </c>
      <c r="D14" s="105">
        <f>+SUM(D11:D13)</f>
        <v>386</v>
      </c>
    </row>
    <row r="15" spans="2:4" ht="15.75" x14ac:dyDescent="0.25">
      <c r="B15" s="14">
        <v>44287</v>
      </c>
      <c r="C15" s="9">
        <v>145</v>
      </c>
      <c r="D15" s="9">
        <v>251</v>
      </c>
    </row>
    <row r="16" spans="2:4" ht="15.75" x14ac:dyDescent="0.25">
      <c r="B16" s="14">
        <v>44317</v>
      </c>
      <c r="C16" s="9">
        <v>179</v>
      </c>
      <c r="D16" s="9">
        <v>247</v>
      </c>
    </row>
    <row r="17" spans="2:4" ht="15.75" x14ac:dyDescent="0.25">
      <c r="B17" s="77">
        <v>44348</v>
      </c>
      <c r="C17" s="9">
        <v>148</v>
      </c>
      <c r="D17" s="9">
        <v>190</v>
      </c>
    </row>
    <row r="18" spans="2:4" ht="15.75" x14ac:dyDescent="0.25">
      <c r="B18" s="104" t="s">
        <v>144</v>
      </c>
      <c r="C18" s="105">
        <f>+SUM(C15:C17)</f>
        <v>472</v>
      </c>
      <c r="D18" s="105">
        <f>+SUM(D15:D17)</f>
        <v>688</v>
      </c>
    </row>
    <row r="19" spans="2:4" ht="15.75" x14ac:dyDescent="0.25">
      <c r="B19" s="14">
        <v>44378</v>
      </c>
      <c r="C19" s="9">
        <v>159</v>
      </c>
      <c r="D19" s="9">
        <v>166</v>
      </c>
    </row>
    <row r="20" spans="2:4" ht="15.75" x14ac:dyDescent="0.25">
      <c r="B20" s="14">
        <v>44409</v>
      </c>
      <c r="C20" s="9">
        <v>149</v>
      </c>
      <c r="D20" s="9">
        <v>164</v>
      </c>
    </row>
    <row r="21" spans="2:4" ht="15.75" x14ac:dyDescent="0.25">
      <c r="B21" s="54">
        <v>44440</v>
      </c>
      <c r="C21" s="9">
        <v>172</v>
      </c>
      <c r="D21" s="9">
        <v>168</v>
      </c>
    </row>
    <row r="22" spans="2:4" ht="15.75" x14ac:dyDescent="0.25">
      <c r="B22" s="104" t="s">
        <v>150</v>
      </c>
      <c r="C22" s="105">
        <f>+SUM(C19:C21)</f>
        <v>480</v>
      </c>
      <c r="D22" s="105">
        <f>+SUM(D19:D21)</f>
        <v>498</v>
      </c>
    </row>
    <row r="23" spans="2:4" ht="15.75" x14ac:dyDescent="0.25">
      <c r="B23" s="54">
        <v>44470</v>
      </c>
      <c r="C23" s="9">
        <v>178</v>
      </c>
      <c r="D23" s="9">
        <v>153</v>
      </c>
    </row>
    <row r="24" spans="2:4" ht="15.75" x14ac:dyDescent="0.25">
      <c r="B24" s="54">
        <v>44501</v>
      </c>
      <c r="C24" s="9">
        <v>136</v>
      </c>
      <c r="D24" s="9">
        <v>135</v>
      </c>
    </row>
    <row r="25" spans="2:4" ht="15.75" x14ac:dyDescent="0.25">
      <c r="B25" s="14">
        <v>44531</v>
      </c>
      <c r="C25" s="9">
        <v>111</v>
      </c>
      <c r="D25" s="9">
        <v>102</v>
      </c>
    </row>
    <row r="26" spans="2:4" ht="15.75" x14ac:dyDescent="0.25">
      <c r="B26" s="104" t="s">
        <v>149</v>
      </c>
      <c r="C26" s="105">
        <f>+SUM(C23:C25)</f>
        <v>425</v>
      </c>
      <c r="D26" s="105">
        <f>+SUM(D23:D25)</f>
        <v>390</v>
      </c>
    </row>
    <row r="27" spans="2:4" ht="15.75" x14ac:dyDescent="0.25">
      <c r="B27" s="14">
        <v>44562</v>
      </c>
      <c r="C27" s="9">
        <v>117</v>
      </c>
      <c r="D27" s="9">
        <v>180</v>
      </c>
    </row>
    <row r="28" spans="2:4" ht="15.75" x14ac:dyDescent="0.25">
      <c r="B28" s="54">
        <v>44593</v>
      </c>
      <c r="C28" s="9">
        <v>129</v>
      </c>
      <c r="D28" s="9">
        <v>155</v>
      </c>
    </row>
    <row r="29" spans="2:4" ht="15.75" x14ac:dyDescent="0.25">
      <c r="B29" s="14">
        <v>44621</v>
      </c>
      <c r="C29" s="9">
        <v>195</v>
      </c>
      <c r="D29" s="9">
        <v>152</v>
      </c>
    </row>
    <row r="30" spans="2:4" ht="15.75" x14ac:dyDescent="0.25">
      <c r="B30" s="104" t="s">
        <v>148</v>
      </c>
      <c r="C30" s="105">
        <f>+SUM(C27:C29)</f>
        <v>441</v>
      </c>
      <c r="D30" s="105">
        <f>+SUM(D27:D29)</f>
        <v>487</v>
      </c>
    </row>
    <row r="31" spans="2:4" ht="15.75" x14ac:dyDescent="0.25">
      <c r="B31" s="14">
        <v>44652</v>
      </c>
      <c r="C31" s="9">
        <v>159</v>
      </c>
      <c r="D31" s="9">
        <v>129</v>
      </c>
    </row>
    <row r="32" spans="2:4" ht="15.75" x14ac:dyDescent="0.25">
      <c r="B32" s="14">
        <v>44682</v>
      </c>
      <c r="C32" s="9">
        <v>169</v>
      </c>
      <c r="D32" s="9">
        <v>163</v>
      </c>
    </row>
    <row r="33" spans="2:5" ht="15.75" x14ac:dyDescent="0.25">
      <c r="B33" s="14">
        <v>44713</v>
      </c>
      <c r="C33" s="9">
        <v>120</v>
      </c>
      <c r="D33" s="9">
        <v>222</v>
      </c>
    </row>
    <row r="34" spans="2:5" ht="15.75" x14ac:dyDescent="0.25">
      <c r="B34" s="104" t="s">
        <v>147</v>
      </c>
      <c r="C34" s="105">
        <f>+SUM(C31:C33)</f>
        <v>448</v>
      </c>
      <c r="D34" s="105">
        <f>+SUM(D31:D33)</f>
        <v>514</v>
      </c>
    </row>
    <row r="35" spans="2:5" ht="15.75" x14ac:dyDescent="0.25">
      <c r="B35" s="54">
        <v>44743</v>
      </c>
      <c r="C35" s="9">
        <v>172</v>
      </c>
      <c r="D35" s="9">
        <v>140</v>
      </c>
    </row>
    <row r="36" spans="2:5" ht="15.75" x14ac:dyDescent="0.25">
      <c r="B36" s="14">
        <v>44774</v>
      </c>
      <c r="C36" s="9">
        <v>171</v>
      </c>
      <c r="D36" s="9">
        <v>138</v>
      </c>
    </row>
    <row r="37" spans="2:5" ht="15.75" x14ac:dyDescent="0.25">
      <c r="B37" s="14">
        <v>44805</v>
      </c>
      <c r="C37" s="9">
        <v>168</v>
      </c>
      <c r="D37" s="9">
        <v>63</v>
      </c>
    </row>
    <row r="38" spans="2:5" ht="15.75" x14ac:dyDescent="0.25">
      <c r="B38" s="104" t="s">
        <v>146</v>
      </c>
      <c r="C38" s="105">
        <f>+SUM(C35:C37)</f>
        <v>511</v>
      </c>
      <c r="D38" s="105">
        <f>+SUM(D35:D37)</f>
        <v>341</v>
      </c>
    </row>
    <row r="40" spans="2:5" ht="18.75" x14ac:dyDescent="0.3">
      <c r="B40" s="3" t="s">
        <v>2</v>
      </c>
    </row>
    <row r="41" spans="2:5" ht="45" x14ac:dyDescent="0.25">
      <c r="B41" s="52" t="s">
        <v>75</v>
      </c>
      <c r="E41" s="66" t="s">
        <v>76</v>
      </c>
    </row>
  </sheetData>
  <sheetProtection algorithmName="SHA-512" hashValue="cCMFyLeLInIsJGAec/mKQuIoIqIL086ypRQfkLzvzWLM16Xj0+jip4G5hWoAAS7XAbNtdyo1uR7ka+2GZhzEtw==" saltValue="G35JrnFvPLW7i1FZxhHMLg==" spinCount="100000" sheet="1" objects="1" scenarios="1"/>
  <autoFilter ref="B4:D38" xr:uid="{00000000-0009-0000-0000-000005000000}"/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E41"/>
  <sheetViews>
    <sheetView showGridLines="0" zoomScaleNormal="100" workbookViewId="0"/>
  </sheetViews>
  <sheetFormatPr baseColWidth="10" defaultColWidth="9.140625" defaultRowHeight="15" x14ac:dyDescent="0.25"/>
  <cols>
    <col min="1" max="1" width="5.7109375" customWidth="1"/>
    <col min="2" max="2" width="14.85546875" style="6" customWidth="1"/>
    <col min="3" max="3" width="15.5703125" customWidth="1"/>
    <col min="4" max="4" width="14" bestFit="1" customWidth="1"/>
    <col min="5" max="5" width="75.7109375" customWidth="1"/>
  </cols>
  <sheetData>
    <row r="1" spans="2:4" ht="50.1" customHeight="1" x14ac:dyDescent="0.25"/>
    <row r="2" spans="2:4" ht="20.100000000000001" customHeight="1" x14ac:dyDescent="0.3">
      <c r="B2" s="16" t="s">
        <v>120</v>
      </c>
    </row>
    <row r="3" spans="2:4" ht="30" customHeight="1" x14ac:dyDescent="0.25">
      <c r="B3" s="138" t="s">
        <v>127</v>
      </c>
      <c r="C3" s="138"/>
      <c r="D3" s="138"/>
    </row>
    <row r="4" spans="2:4" ht="30" customHeight="1" x14ac:dyDescent="0.25">
      <c r="B4" s="29" t="s">
        <v>0</v>
      </c>
      <c r="C4" s="30" t="s">
        <v>15</v>
      </c>
      <c r="D4" s="25" t="s">
        <v>17</v>
      </c>
    </row>
    <row r="5" spans="2:4" ht="15.75" x14ac:dyDescent="0.25">
      <c r="B5" s="28">
        <v>44104</v>
      </c>
      <c r="C5" s="9">
        <v>1</v>
      </c>
      <c r="D5" s="10"/>
    </row>
    <row r="6" spans="2:4" ht="15.75" x14ac:dyDescent="0.25">
      <c r="B6" s="118" t="s">
        <v>143</v>
      </c>
      <c r="C6" s="103">
        <f>+SUM(C3:C5)</f>
        <v>1</v>
      </c>
      <c r="D6" s="103">
        <f>+SUM(D3:D5)</f>
        <v>0</v>
      </c>
    </row>
    <row r="7" spans="2:4" ht="15.75" x14ac:dyDescent="0.25">
      <c r="B7" s="7">
        <v>44135</v>
      </c>
      <c r="C7" s="9"/>
      <c r="D7" s="10"/>
    </row>
    <row r="8" spans="2:4" ht="15.75" x14ac:dyDescent="0.25">
      <c r="B8" s="7">
        <v>44165</v>
      </c>
      <c r="C8" s="9">
        <v>68</v>
      </c>
      <c r="D8" s="10">
        <v>3</v>
      </c>
    </row>
    <row r="9" spans="2:4" ht="15.75" x14ac:dyDescent="0.25">
      <c r="B9" s="7">
        <v>44196</v>
      </c>
      <c r="C9" s="9">
        <v>72</v>
      </c>
      <c r="D9" s="92">
        <v>135</v>
      </c>
    </row>
    <row r="10" spans="2:4" ht="15.75" x14ac:dyDescent="0.25">
      <c r="B10" s="118" t="s">
        <v>142</v>
      </c>
      <c r="C10" s="103">
        <f>+SUM(C7:C9)</f>
        <v>140</v>
      </c>
      <c r="D10" s="103">
        <f>+SUM(D7:D9)</f>
        <v>138</v>
      </c>
    </row>
    <row r="11" spans="2:4" ht="15.75" x14ac:dyDescent="0.25">
      <c r="B11" s="7">
        <v>44227</v>
      </c>
      <c r="C11" s="9">
        <v>54</v>
      </c>
      <c r="D11" s="92">
        <v>35</v>
      </c>
    </row>
    <row r="12" spans="2:4" ht="15.75" x14ac:dyDescent="0.25">
      <c r="B12" s="7">
        <v>44255</v>
      </c>
      <c r="C12" s="9">
        <v>99</v>
      </c>
      <c r="D12" s="92">
        <v>106</v>
      </c>
    </row>
    <row r="13" spans="2:4" ht="15.75" x14ac:dyDescent="0.25">
      <c r="B13" s="7">
        <v>44286</v>
      </c>
      <c r="C13" s="9">
        <v>121</v>
      </c>
      <c r="D13" s="92">
        <v>124</v>
      </c>
    </row>
    <row r="14" spans="2:4" ht="15.75" x14ac:dyDescent="0.25">
      <c r="B14" s="118" t="s">
        <v>145</v>
      </c>
      <c r="C14" s="103">
        <f>+SUM(C11:C13)</f>
        <v>274</v>
      </c>
      <c r="D14" s="103">
        <f>+SUM(D11:D13)</f>
        <v>265</v>
      </c>
    </row>
    <row r="15" spans="2:4" ht="15.75" x14ac:dyDescent="0.25">
      <c r="B15" s="14">
        <v>44287</v>
      </c>
      <c r="C15" s="9">
        <v>89</v>
      </c>
      <c r="D15" s="92">
        <v>90</v>
      </c>
    </row>
    <row r="16" spans="2:4" ht="15.75" x14ac:dyDescent="0.25">
      <c r="B16" s="14">
        <v>44317</v>
      </c>
      <c r="C16" s="9">
        <v>105</v>
      </c>
      <c r="D16" s="92">
        <v>105</v>
      </c>
    </row>
    <row r="17" spans="2:4" ht="15.75" x14ac:dyDescent="0.25">
      <c r="B17" s="15">
        <v>44348</v>
      </c>
      <c r="C17" s="9">
        <v>111</v>
      </c>
      <c r="D17" s="92">
        <v>114</v>
      </c>
    </row>
    <row r="18" spans="2:4" ht="15.75" x14ac:dyDescent="0.25">
      <c r="B18" s="118" t="s">
        <v>144</v>
      </c>
      <c r="C18" s="103">
        <f>+SUM(C15:C17)</f>
        <v>305</v>
      </c>
      <c r="D18" s="103">
        <f>+SUM(D15:D17)</f>
        <v>309</v>
      </c>
    </row>
    <row r="19" spans="2:4" ht="15.75" x14ac:dyDescent="0.25">
      <c r="B19" s="20">
        <v>44378</v>
      </c>
      <c r="C19" s="21">
        <v>110</v>
      </c>
      <c r="D19" s="92">
        <v>94</v>
      </c>
    </row>
    <row r="20" spans="2:4" ht="15.75" x14ac:dyDescent="0.25">
      <c r="B20" s="20">
        <v>44409</v>
      </c>
      <c r="C20" s="21">
        <v>121</v>
      </c>
      <c r="D20" s="92">
        <v>124</v>
      </c>
    </row>
    <row r="21" spans="2:4" ht="15.75" x14ac:dyDescent="0.25">
      <c r="B21" s="70">
        <v>44440</v>
      </c>
      <c r="C21" s="21">
        <v>132</v>
      </c>
      <c r="D21" s="92">
        <v>120</v>
      </c>
    </row>
    <row r="22" spans="2:4" ht="15.75" x14ac:dyDescent="0.25">
      <c r="B22" s="118" t="s">
        <v>150</v>
      </c>
      <c r="C22" s="103">
        <f>+SUM(C19:C21)</f>
        <v>363</v>
      </c>
      <c r="D22" s="103">
        <f>+SUM(D19:D21)</f>
        <v>338</v>
      </c>
    </row>
    <row r="23" spans="2:4" ht="15.75" x14ac:dyDescent="0.25">
      <c r="B23" s="70">
        <v>44470</v>
      </c>
      <c r="C23" s="21">
        <v>167</v>
      </c>
      <c r="D23" s="92">
        <v>184</v>
      </c>
    </row>
    <row r="24" spans="2:4" ht="15.75" x14ac:dyDescent="0.25">
      <c r="B24" s="70">
        <v>44501</v>
      </c>
      <c r="C24" s="21">
        <v>108</v>
      </c>
      <c r="D24" s="92">
        <v>113</v>
      </c>
    </row>
    <row r="25" spans="2:4" ht="15.75" x14ac:dyDescent="0.25">
      <c r="B25" s="76">
        <v>44531</v>
      </c>
      <c r="C25" s="21">
        <v>77</v>
      </c>
      <c r="D25" s="92">
        <v>69</v>
      </c>
    </row>
    <row r="26" spans="2:4" ht="15.75" x14ac:dyDescent="0.25">
      <c r="B26" s="118" t="s">
        <v>149</v>
      </c>
      <c r="C26" s="103">
        <f>+SUM(C23:C25)</f>
        <v>352</v>
      </c>
      <c r="D26" s="103">
        <f>+SUM(D23:D25)</f>
        <v>366</v>
      </c>
    </row>
    <row r="27" spans="2:4" ht="15.75" x14ac:dyDescent="0.25">
      <c r="B27" s="14">
        <v>44562</v>
      </c>
      <c r="C27" s="85">
        <v>56</v>
      </c>
      <c r="D27" s="10">
        <v>64</v>
      </c>
    </row>
    <row r="28" spans="2:4" ht="15.75" x14ac:dyDescent="0.25">
      <c r="B28" s="15">
        <v>44593</v>
      </c>
      <c r="C28" s="85">
        <v>115</v>
      </c>
      <c r="D28" s="10">
        <v>112</v>
      </c>
    </row>
    <row r="29" spans="2:4" ht="15.75" x14ac:dyDescent="0.25">
      <c r="B29" s="20">
        <v>44621</v>
      </c>
      <c r="C29" s="85">
        <v>106</v>
      </c>
      <c r="D29" s="10">
        <v>102</v>
      </c>
    </row>
    <row r="30" spans="2:4" ht="15.75" x14ac:dyDescent="0.25">
      <c r="B30" s="118" t="s">
        <v>148</v>
      </c>
      <c r="C30" s="103">
        <f>+SUM(C27:C29)</f>
        <v>277</v>
      </c>
      <c r="D30" s="103">
        <f>+SUM(D27:D29)</f>
        <v>278</v>
      </c>
    </row>
    <row r="31" spans="2:4" ht="15.75" x14ac:dyDescent="0.25">
      <c r="B31" s="76">
        <v>44652</v>
      </c>
      <c r="C31" s="109">
        <v>57</v>
      </c>
      <c r="D31" s="110">
        <v>51</v>
      </c>
    </row>
    <row r="32" spans="2:4" ht="15.75" x14ac:dyDescent="0.25">
      <c r="B32" s="14">
        <v>44682</v>
      </c>
      <c r="C32" s="109">
        <v>73</v>
      </c>
      <c r="D32" s="110">
        <v>60</v>
      </c>
    </row>
    <row r="33" spans="2:5" ht="45" x14ac:dyDescent="0.25">
      <c r="B33" s="15">
        <v>44713</v>
      </c>
      <c r="C33" s="109">
        <v>80</v>
      </c>
      <c r="D33" s="110">
        <v>109</v>
      </c>
      <c r="E33" s="66" t="s">
        <v>77</v>
      </c>
    </row>
    <row r="34" spans="2:5" ht="15.75" x14ac:dyDescent="0.25">
      <c r="B34" s="118" t="s">
        <v>147</v>
      </c>
      <c r="C34" s="103">
        <f>+SUM(C31:C33)</f>
        <v>210</v>
      </c>
      <c r="D34" s="103">
        <f>+SUM(D31:D33)</f>
        <v>220</v>
      </c>
    </row>
    <row r="35" spans="2:5" ht="15.75" x14ac:dyDescent="0.25">
      <c r="B35" s="20">
        <v>44743</v>
      </c>
      <c r="C35" s="109">
        <v>81</v>
      </c>
      <c r="D35" s="110">
        <v>74</v>
      </c>
    </row>
    <row r="36" spans="2:5" ht="15.75" x14ac:dyDescent="0.25">
      <c r="B36" s="76">
        <v>44774</v>
      </c>
      <c r="C36" s="109">
        <v>74</v>
      </c>
      <c r="D36" s="110">
        <v>68</v>
      </c>
    </row>
    <row r="37" spans="2:5" ht="15.75" x14ac:dyDescent="0.25">
      <c r="B37" s="14">
        <v>44805</v>
      </c>
      <c r="C37" s="109">
        <v>56</v>
      </c>
      <c r="D37" s="110">
        <v>59</v>
      </c>
    </row>
    <row r="38" spans="2:5" ht="15.75" x14ac:dyDescent="0.25">
      <c r="B38" s="118" t="s">
        <v>146</v>
      </c>
      <c r="C38" s="103">
        <f>+SUM(C35:C37)</f>
        <v>211</v>
      </c>
      <c r="D38" s="103">
        <f>+SUM(D35:D37)</f>
        <v>201</v>
      </c>
    </row>
    <row r="40" spans="2:5" ht="18.75" x14ac:dyDescent="0.3">
      <c r="B40" s="3" t="s">
        <v>2</v>
      </c>
    </row>
    <row r="41" spans="2:5" x14ac:dyDescent="0.25">
      <c r="B41" s="52" t="s">
        <v>16</v>
      </c>
    </row>
  </sheetData>
  <sheetProtection algorithmName="SHA-512" hashValue="d31O2NTec1FMev56OHupJJ8VDxL23+i7sG6VOykIrHGf9rCTVmUD4KI+Tu4fgY8ayUCitho3qWXx/6b8wDKpjA==" saltValue="QfYP/mblHqsSlBCgALfy7A==" spinCount="100000" sheet="1" objects="1" scenarios="1"/>
  <mergeCells count="1">
    <mergeCell ref="B3:D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F7F4D-A1B0-406A-A5B3-BF80D6EA6A90}">
  <sheetPr codeName="Hoja2"/>
  <dimension ref="B1:E42"/>
  <sheetViews>
    <sheetView showGridLines="0" topLeftCell="A34" zoomScaleNormal="100" workbookViewId="0"/>
  </sheetViews>
  <sheetFormatPr baseColWidth="10" defaultColWidth="9.140625" defaultRowHeight="15" x14ac:dyDescent="0.25"/>
  <cols>
    <col min="1" max="1" width="5.7109375" customWidth="1"/>
    <col min="2" max="2" width="14.85546875" style="6" customWidth="1"/>
    <col min="3" max="3" width="15.5703125" customWidth="1"/>
    <col min="4" max="4" width="14" bestFit="1" customWidth="1"/>
    <col min="5" max="5" width="49.5703125" customWidth="1"/>
  </cols>
  <sheetData>
    <row r="1" spans="2:4" ht="50.1" customHeight="1" x14ac:dyDescent="0.25"/>
    <row r="2" spans="2:4" ht="20.100000000000001" customHeight="1" x14ac:dyDescent="0.3">
      <c r="B2" s="16" t="s">
        <v>120</v>
      </c>
    </row>
    <row r="3" spans="2:4" ht="30" customHeight="1" x14ac:dyDescent="0.25">
      <c r="B3" s="138" t="s">
        <v>127</v>
      </c>
      <c r="C3" s="138"/>
      <c r="D3" s="138"/>
    </row>
    <row r="4" spans="2:4" ht="30" customHeight="1" x14ac:dyDescent="0.25">
      <c r="B4" s="29" t="s">
        <v>0</v>
      </c>
      <c r="C4" s="30" t="s">
        <v>15</v>
      </c>
      <c r="D4" s="25" t="s">
        <v>17</v>
      </c>
    </row>
    <row r="5" spans="2:4" ht="15.75" x14ac:dyDescent="0.25">
      <c r="B5" s="28">
        <v>44073</v>
      </c>
      <c r="C5" s="9">
        <v>66</v>
      </c>
      <c r="D5" s="10">
        <v>82</v>
      </c>
    </row>
    <row r="6" spans="2:4" ht="15.75" x14ac:dyDescent="0.25">
      <c r="B6" s="28">
        <v>44104</v>
      </c>
      <c r="C6" s="9">
        <v>88</v>
      </c>
      <c r="D6" s="10">
        <v>54</v>
      </c>
    </row>
    <row r="7" spans="2:4" ht="15.75" x14ac:dyDescent="0.25">
      <c r="B7" s="118" t="s">
        <v>143</v>
      </c>
      <c r="C7" s="103">
        <f>+SUM(C4:C6)</f>
        <v>154</v>
      </c>
      <c r="D7" s="103">
        <f>+SUM(D4:D6)</f>
        <v>136</v>
      </c>
    </row>
    <row r="8" spans="2:4" ht="15.75" x14ac:dyDescent="0.25">
      <c r="B8" s="7">
        <v>44135</v>
      </c>
      <c r="C8" s="9">
        <v>70</v>
      </c>
      <c r="D8" s="10">
        <v>84</v>
      </c>
    </row>
    <row r="9" spans="2:4" ht="15.75" x14ac:dyDescent="0.25">
      <c r="B9" s="7">
        <v>44165</v>
      </c>
      <c r="C9" s="9">
        <v>40</v>
      </c>
      <c r="D9" s="10">
        <v>81</v>
      </c>
    </row>
    <row r="10" spans="2:4" ht="15.75" x14ac:dyDescent="0.25">
      <c r="B10" s="7">
        <v>44196</v>
      </c>
      <c r="C10" s="9">
        <v>35</v>
      </c>
      <c r="D10" s="92">
        <v>9</v>
      </c>
    </row>
    <row r="11" spans="2:4" ht="15.75" x14ac:dyDescent="0.25">
      <c r="B11" s="118" t="s">
        <v>142</v>
      </c>
      <c r="C11" s="103">
        <f>+SUM(C8:C10)</f>
        <v>145</v>
      </c>
      <c r="D11" s="103">
        <f>+SUM(D8:D10)</f>
        <v>174</v>
      </c>
    </row>
    <row r="12" spans="2:4" ht="15.75" x14ac:dyDescent="0.25">
      <c r="B12" s="7">
        <v>44227</v>
      </c>
      <c r="C12" s="9">
        <v>18</v>
      </c>
      <c r="D12" s="92">
        <v>35</v>
      </c>
    </row>
    <row r="13" spans="2:4" ht="15.75" x14ac:dyDescent="0.25">
      <c r="B13" s="7">
        <v>44255</v>
      </c>
      <c r="C13" s="9">
        <v>23</v>
      </c>
      <c r="D13" s="92">
        <v>23</v>
      </c>
    </row>
    <row r="14" spans="2:4" ht="15.75" x14ac:dyDescent="0.25">
      <c r="B14" s="7">
        <v>44286</v>
      </c>
      <c r="C14" s="9">
        <v>17</v>
      </c>
      <c r="D14" s="92">
        <v>25</v>
      </c>
    </row>
    <row r="15" spans="2:4" ht="15.75" x14ac:dyDescent="0.25">
      <c r="B15" s="118" t="s">
        <v>145</v>
      </c>
      <c r="C15" s="103">
        <f>+SUM(C12:C14)</f>
        <v>58</v>
      </c>
      <c r="D15" s="103">
        <f>+SUM(D12:D14)</f>
        <v>83</v>
      </c>
    </row>
    <row r="16" spans="2:4" ht="15.75" x14ac:dyDescent="0.25">
      <c r="B16" s="14">
        <v>44287</v>
      </c>
      <c r="C16" s="9">
        <v>52</v>
      </c>
      <c r="D16" s="92">
        <v>14</v>
      </c>
    </row>
    <row r="17" spans="2:4" ht="15.75" x14ac:dyDescent="0.25">
      <c r="B17" s="14">
        <v>44317</v>
      </c>
      <c r="C17" s="9">
        <v>38</v>
      </c>
      <c r="D17" s="92">
        <v>53</v>
      </c>
    </row>
    <row r="18" spans="2:4" ht="15.75" x14ac:dyDescent="0.25">
      <c r="B18" s="15">
        <v>44348</v>
      </c>
      <c r="C18" s="9">
        <v>25</v>
      </c>
      <c r="D18" s="92">
        <v>37</v>
      </c>
    </row>
    <row r="19" spans="2:4" ht="15.75" x14ac:dyDescent="0.25">
      <c r="B19" s="118" t="s">
        <v>144</v>
      </c>
      <c r="C19" s="103">
        <f>+SUM(C16:C18)</f>
        <v>115</v>
      </c>
      <c r="D19" s="103">
        <f>+SUM(D16:D18)</f>
        <v>104</v>
      </c>
    </row>
    <row r="20" spans="2:4" ht="15.75" x14ac:dyDescent="0.25">
      <c r="B20" s="20">
        <v>44378</v>
      </c>
      <c r="C20" s="21">
        <v>46</v>
      </c>
      <c r="D20" s="92">
        <v>43</v>
      </c>
    </row>
    <row r="21" spans="2:4" ht="15.75" x14ac:dyDescent="0.25">
      <c r="B21" s="20">
        <v>44409</v>
      </c>
      <c r="C21" s="21">
        <v>43</v>
      </c>
      <c r="D21" s="92">
        <v>41</v>
      </c>
    </row>
    <row r="22" spans="2:4" ht="15.75" x14ac:dyDescent="0.25">
      <c r="B22" s="70">
        <v>44440</v>
      </c>
      <c r="C22" s="21">
        <v>26</v>
      </c>
      <c r="D22" s="92">
        <v>37</v>
      </c>
    </row>
    <row r="23" spans="2:4" ht="15.75" x14ac:dyDescent="0.25">
      <c r="B23" s="118" t="s">
        <v>150</v>
      </c>
      <c r="C23" s="103">
        <f>+SUM(C20:C22)</f>
        <v>115</v>
      </c>
      <c r="D23" s="103">
        <f>+SUM(D20:D22)</f>
        <v>121</v>
      </c>
    </row>
    <row r="24" spans="2:4" ht="15.75" x14ac:dyDescent="0.25">
      <c r="B24" s="70">
        <v>44470</v>
      </c>
      <c r="C24" s="21">
        <v>34</v>
      </c>
      <c r="D24" s="92">
        <v>30</v>
      </c>
    </row>
    <row r="25" spans="2:4" ht="15.75" x14ac:dyDescent="0.25">
      <c r="B25" s="70">
        <v>44501</v>
      </c>
      <c r="C25" s="21">
        <v>42</v>
      </c>
      <c r="D25" s="92">
        <v>21</v>
      </c>
    </row>
    <row r="26" spans="2:4" ht="15.75" x14ac:dyDescent="0.25">
      <c r="B26" s="76">
        <v>44531</v>
      </c>
      <c r="C26" s="21">
        <v>21</v>
      </c>
      <c r="D26" s="92">
        <v>53</v>
      </c>
    </row>
    <row r="27" spans="2:4" ht="15.75" x14ac:dyDescent="0.25">
      <c r="B27" s="118" t="s">
        <v>149</v>
      </c>
      <c r="C27" s="103">
        <f>+SUM(C24:C26)</f>
        <v>97</v>
      </c>
      <c r="D27" s="103">
        <f>+SUM(D24:D26)</f>
        <v>104</v>
      </c>
    </row>
    <row r="28" spans="2:4" ht="15.75" x14ac:dyDescent="0.25">
      <c r="B28" s="14">
        <v>44562</v>
      </c>
      <c r="C28" s="21">
        <v>36</v>
      </c>
      <c r="D28" s="92">
        <v>21</v>
      </c>
    </row>
    <row r="29" spans="2:4" ht="15.75" x14ac:dyDescent="0.25">
      <c r="B29" s="15">
        <v>44593</v>
      </c>
      <c r="C29" s="21">
        <v>28</v>
      </c>
      <c r="D29" s="92">
        <v>40</v>
      </c>
    </row>
    <row r="30" spans="2:4" ht="15.75" x14ac:dyDescent="0.25">
      <c r="B30" s="20">
        <v>44621</v>
      </c>
      <c r="C30" s="21">
        <v>53</v>
      </c>
      <c r="D30" s="92">
        <v>52</v>
      </c>
    </row>
    <row r="31" spans="2:4" ht="15.75" x14ac:dyDescent="0.25">
      <c r="B31" s="118" t="s">
        <v>148</v>
      </c>
      <c r="C31" s="103">
        <f>+SUM(C28:C30)</f>
        <v>117</v>
      </c>
      <c r="D31" s="103">
        <f>+SUM(D28:D30)</f>
        <v>113</v>
      </c>
    </row>
    <row r="32" spans="2:4" ht="15.75" x14ac:dyDescent="0.25">
      <c r="B32" s="70">
        <v>44652</v>
      </c>
      <c r="C32" s="114">
        <v>80</v>
      </c>
      <c r="D32" s="115">
        <v>18</v>
      </c>
    </row>
    <row r="33" spans="2:5" ht="15.75" x14ac:dyDescent="0.25">
      <c r="B33" s="70">
        <v>44682</v>
      </c>
      <c r="C33" s="114">
        <v>48</v>
      </c>
      <c r="D33" s="115">
        <v>80</v>
      </c>
    </row>
    <row r="34" spans="2:5" ht="15.75" x14ac:dyDescent="0.25">
      <c r="B34" s="76">
        <v>44713</v>
      </c>
      <c r="C34" s="114">
        <v>34</v>
      </c>
      <c r="D34" s="115">
        <v>41</v>
      </c>
      <c r="E34" s="119"/>
    </row>
    <row r="35" spans="2:5" ht="15.75" x14ac:dyDescent="0.25">
      <c r="B35" s="118" t="s">
        <v>147</v>
      </c>
      <c r="C35" s="103">
        <f>+SUM(C32:C34)</f>
        <v>162</v>
      </c>
      <c r="D35" s="103">
        <f>+SUM(D32:D34)</f>
        <v>139</v>
      </c>
    </row>
    <row r="36" spans="2:5" ht="15.75" x14ac:dyDescent="0.25">
      <c r="B36" s="70">
        <v>44743</v>
      </c>
      <c r="C36" s="21">
        <v>30</v>
      </c>
      <c r="D36" s="92">
        <v>38</v>
      </c>
    </row>
    <row r="37" spans="2:5" ht="15.75" x14ac:dyDescent="0.25">
      <c r="B37" s="70">
        <v>44774</v>
      </c>
      <c r="C37" s="114">
        <v>45</v>
      </c>
      <c r="D37" s="115">
        <v>24</v>
      </c>
    </row>
    <row r="38" spans="2:5" ht="15.75" x14ac:dyDescent="0.25">
      <c r="B38" s="76">
        <v>44805</v>
      </c>
      <c r="C38" s="114">
        <v>11</v>
      </c>
      <c r="D38" s="115">
        <v>46</v>
      </c>
    </row>
    <row r="39" spans="2:5" ht="15.75" x14ac:dyDescent="0.25">
      <c r="B39" s="118" t="s">
        <v>146</v>
      </c>
      <c r="C39" s="103">
        <f>+SUM(C36:C38)</f>
        <v>86</v>
      </c>
      <c r="D39" s="103">
        <f>+SUM(D36:D38)</f>
        <v>108</v>
      </c>
    </row>
    <row r="41" spans="2:5" ht="18.75" x14ac:dyDescent="0.3">
      <c r="B41" s="3" t="s">
        <v>2</v>
      </c>
    </row>
    <row r="42" spans="2:5" ht="180" x14ac:dyDescent="0.25">
      <c r="B42" s="52" t="s">
        <v>135</v>
      </c>
      <c r="D42" s="119" t="s">
        <v>136</v>
      </c>
    </row>
  </sheetData>
  <sheetProtection algorithmName="SHA-512" hashValue="wiAMqh2hl9X7311XkDRcuwG2JnBx63M23FRuAzBSSfZ58p86wXcxE/irjl4vQvjQ/NLp6mybQHFzhY44ttBXbQ==" saltValue="LaE1UrKkKnAnbaAKq/3egw==" spinCount="100000" sheet="1" objects="1" scenarios="1"/>
  <mergeCells count="1">
    <mergeCell ref="B3:D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Flujo de contactos</vt:lpstr>
      <vt:lpstr>Razones de contacto</vt:lpstr>
      <vt:lpstr>Experiencia del usuario</vt:lpstr>
      <vt:lpstr>Reclamaciones</vt:lpstr>
      <vt:lpstr>Reclamaciones Más Frecuentes</vt:lpstr>
      <vt:lpstr>Información Financiera</vt:lpstr>
      <vt:lpstr>Central de Riesgo</vt:lpstr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Isidro Acevedo Mora</dc:creator>
  <cp:lastModifiedBy>Gabriela Beatriz Geara Jiménez</cp:lastModifiedBy>
  <dcterms:created xsi:type="dcterms:W3CDTF">2021-05-31T14:52:54Z</dcterms:created>
  <dcterms:modified xsi:type="dcterms:W3CDTF">2022-10-21T15:10:59Z</dcterms:modified>
</cp:coreProperties>
</file>