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evedo\Documents\Métricas Transparencia\"/>
    </mc:Choice>
  </mc:AlternateContent>
  <xr:revisionPtr revIDLastSave="16" documentId="13_ncr:1_{A93B90AF-330E-4D2E-A030-38D3D6894413}" xr6:coauthVersionLast="47" xr6:coauthVersionMax="47" xr10:uidLastSave="{C5440232-4446-4082-A4E3-D5F3C5D18C1A}"/>
  <bookViews>
    <workbookView xWindow="225" yWindow="1305" windowWidth="20835" windowHeight="12840" firstSheet="2" activeTab="1" xr2:uid="{00000000-000D-0000-FFFF-FFFF00000000}"/>
  </bookViews>
  <sheets>
    <sheet name="Flujo de Contactos" sheetId="8" r:id="rId1"/>
    <sheet name="Razones de Contacto" sheetId="9" r:id="rId2"/>
    <sheet name="Experiencia del Usuario" sheetId="10" r:id="rId3"/>
    <sheet name="Reclamaciones" sheetId="1" r:id="rId4"/>
    <sheet name="Reclamaciones Más Frecuentes" sheetId="7" r:id="rId5"/>
    <sheet name="Información Financiera" sheetId="5" r:id="rId6"/>
    <sheet name="Central de Riesgo" sheetId="4" r:id="rId7"/>
    <sheet name="Contratos" sheetId="11" r:id="rId8"/>
  </sheets>
  <definedNames>
    <definedName name="_xlnm._FilterDatabase" localSheetId="5" hidden="1">'Información Financiera'!$B$4:$D$4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5" i="1" l="1"/>
  <c r="K25" i="1"/>
  <c r="D25" i="11"/>
  <c r="C25" i="11"/>
  <c r="D24" i="4"/>
  <c r="C24" i="4"/>
  <c r="D24" i="5"/>
  <c r="C24" i="5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C25" i="7"/>
  <c r="M25" i="1"/>
  <c r="O25" i="1"/>
  <c r="N25" i="1"/>
  <c r="D25" i="1"/>
  <c r="E25" i="1"/>
  <c r="F25" i="1"/>
  <c r="G25" i="1"/>
  <c r="H25" i="1"/>
  <c r="I25" i="1"/>
  <c r="J25" i="1"/>
  <c r="C25" i="1"/>
  <c r="H295" i="9"/>
  <c r="G295" i="9"/>
  <c r="F295" i="9"/>
  <c r="E295" i="9"/>
  <c r="D295" i="9"/>
  <c r="I295" i="9" s="1"/>
  <c r="I294" i="9"/>
  <c r="I293" i="9"/>
  <c r="I292" i="9"/>
  <c r="I291" i="9"/>
  <c r="I290" i="9"/>
  <c r="I289" i="9"/>
  <c r="I288" i="9"/>
  <c r="I287" i="9"/>
  <c r="I286" i="9"/>
  <c r="I285" i="9"/>
  <c r="I284" i="9"/>
  <c r="I283" i="9"/>
  <c r="I282" i="9"/>
  <c r="I281" i="9"/>
  <c r="I280" i="9"/>
  <c r="I279" i="9"/>
  <c r="I278" i="9"/>
  <c r="I277" i="9"/>
  <c r="I276" i="9"/>
  <c r="I275" i="9"/>
  <c r="H275" i="9"/>
  <c r="G275" i="9"/>
  <c r="F275" i="9"/>
  <c r="E275" i="9"/>
  <c r="D275" i="9"/>
  <c r="I274" i="9"/>
  <c r="I273" i="9"/>
  <c r="I272" i="9"/>
  <c r="I271" i="9"/>
  <c r="I270" i="9"/>
  <c r="I269" i="9"/>
  <c r="I268" i="9"/>
  <c r="I267" i="9"/>
  <c r="I266" i="9"/>
  <c r="I265" i="9"/>
  <c r="I264" i="9"/>
  <c r="I263" i="9"/>
  <c r="I262" i="9"/>
  <c r="I261" i="9"/>
  <c r="I260" i="9"/>
  <c r="I259" i="9"/>
  <c r="I258" i="9"/>
  <c r="I257" i="9"/>
  <c r="I256" i="9"/>
  <c r="H255" i="9"/>
  <c r="H296" i="9" s="1"/>
  <c r="G255" i="9"/>
  <c r="G296" i="9" s="1"/>
  <c r="F255" i="9"/>
  <c r="F296" i="9" s="1"/>
  <c r="E255" i="9"/>
  <c r="E296" i="9" s="1"/>
  <c r="D255" i="9"/>
  <c r="D296" i="9" s="1"/>
  <c r="I254" i="9"/>
  <c r="I253" i="9"/>
  <c r="I252" i="9"/>
  <c r="I251" i="9"/>
  <c r="I250" i="9"/>
  <c r="I249" i="9"/>
  <c r="I248" i="9"/>
  <c r="I247" i="9"/>
  <c r="I246" i="9"/>
  <c r="I245" i="9"/>
  <c r="I244" i="9"/>
  <c r="I243" i="9"/>
  <c r="I242" i="9"/>
  <c r="I241" i="9"/>
  <c r="I240" i="9"/>
  <c r="I239" i="9"/>
  <c r="I238" i="9"/>
  <c r="I237" i="9"/>
  <c r="I236" i="9"/>
  <c r="G25" i="8"/>
  <c r="F25" i="8"/>
  <c r="E25" i="8"/>
  <c r="D25" i="8"/>
  <c r="C25" i="8"/>
  <c r="I255" i="9" l="1"/>
  <c r="I296" i="9" s="1"/>
  <c r="H235" i="9" l="1"/>
  <c r="G235" i="9"/>
  <c r="F235" i="9"/>
  <c r="E235" i="9"/>
  <c r="D235" i="9"/>
  <c r="I234" i="9"/>
  <c r="I233" i="9"/>
  <c r="I232" i="9"/>
  <c r="I231" i="9"/>
  <c r="I230" i="9"/>
  <c r="I229" i="9"/>
  <c r="I228" i="9"/>
  <c r="I227" i="9"/>
  <c r="I226" i="9"/>
  <c r="I225" i="9"/>
  <c r="I224" i="9"/>
  <c r="I223" i="9"/>
  <c r="I222" i="9"/>
  <c r="I221" i="9"/>
  <c r="I220" i="9"/>
  <c r="I219" i="9"/>
  <c r="I218" i="9"/>
  <c r="I217" i="9"/>
  <c r="H216" i="9"/>
  <c r="G216" i="9"/>
  <c r="F216" i="9"/>
  <c r="E216" i="9"/>
  <c r="D216" i="9"/>
  <c r="I216" i="9" s="1"/>
  <c r="I215" i="9"/>
  <c r="I214" i="9"/>
  <c r="I213" i="9"/>
  <c r="I212" i="9"/>
  <c r="I211" i="9"/>
  <c r="I210" i="9"/>
  <c r="I209" i="9"/>
  <c r="I208" i="9"/>
  <c r="I207" i="9"/>
  <c r="I206" i="9"/>
  <c r="I205" i="9"/>
  <c r="I204" i="9"/>
  <c r="I203" i="9"/>
  <c r="I202" i="9"/>
  <c r="I201" i="9"/>
  <c r="I200" i="9"/>
  <c r="I199" i="9"/>
  <c r="I198" i="9"/>
  <c r="H197" i="9"/>
  <c r="G197" i="9"/>
  <c r="F197" i="9"/>
  <c r="E197" i="9"/>
  <c r="D197" i="9"/>
  <c r="I196" i="9"/>
  <c r="I195" i="9"/>
  <c r="I194" i="9"/>
  <c r="I193" i="9"/>
  <c r="I192" i="9"/>
  <c r="I191" i="9"/>
  <c r="I190" i="9"/>
  <c r="I189" i="9"/>
  <c r="I188" i="9"/>
  <c r="I187" i="9"/>
  <c r="I186" i="9"/>
  <c r="I185" i="9"/>
  <c r="I184" i="9"/>
  <c r="I183" i="9"/>
  <c r="I182" i="9"/>
  <c r="I181" i="9"/>
  <c r="I180" i="9"/>
  <c r="I179" i="9"/>
  <c r="I235" i="9" l="1"/>
  <c r="I197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61" i="9"/>
  <c r="E178" i="9"/>
  <c r="F178" i="9"/>
  <c r="G178" i="9"/>
  <c r="H178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43" i="9"/>
  <c r="G160" i="9"/>
  <c r="E160" i="9"/>
  <c r="F160" i="9"/>
  <c r="H160" i="9"/>
  <c r="I128" i="9"/>
  <c r="I126" i="9"/>
  <c r="I127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25" i="9"/>
  <c r="H142" i="9"/>
  <c r="I124" i="9"/>
  <c r="F142" i="9"/>
  <c r="G142" i="9"/>
  <c r="E142" i="9"/>
  <c r="D178" i="9" l="1"/>
  <c r="I178" i="9" s="1"/>
  <c r="D160" i="9"/>
  <c r="I160" i="9" s="1"/>
  <c r="D142" i="9"/>
  <c r="I142" i="9" s="1"/>
  <c r="H18" i="8"/>
  <c r="H6" i="8"/>
  <c r="H7" i="8"/>
  <c r="H8" i="8"/>
  <c r="H9" i="8"/>
  <c r="H10" i="8"/>
  <c r="H11" i="8"/>
  <c r="H12" i="8"/>
  <c r="H13" i="8"/>
  <c r="H14" i="8"/>
  <c r="H15" i="8"/>
  <c r="H16" i="8"/>
  <c r="H17" i="8"/>
  <c r="H5" i="8"/>
  <c r="I106" i="9" l="1"/>
  <c r="I89" i="9"/>
</calcChain>
</file>

<file path=xl/sharedStrings.xml><?xml version="1.0" encoding="utf-8"?>
<sst xmlns="http://schemas.openxmlformats.org/spreadsheetml/2006/main" count="517" uniqueCount="143">
  <si>
    <t>Contactos de los usuarios clasificados por canal</t>
  </si>
  <si>
    <t>CONTACTOS</t>
  </si>
  <si>
    <t>Fecha</t>
  </si>
  <si>
    <t>Presencial</t>
  </si>
  <si>
    <t>Correo</t>
  </si>
  <si>
    <t>Teléfono</t>
  </si>
  <si>
    <t>Chat</t>
  </si>
  <si>
    <t>Redes Sociales</t>
  </si>
  <si>
    <t>Total Mensual</t>
  </si>
  <si>
    <t>Total 2022 T1</t>
  </si>
  <si>
    <t>A partir de diciembre 2020, se inició con la tipificación de los contactos por canales.</t>
  </si>
  <si>
    <t>Razones de contacto de los usuarios, clasificadas por mes y canal.</t>
  </si>
  <si>
    <t>RAZONES DE CONTACTO</t>
  </si>
  <si>
    <t>Razón</t>
  </si>
  <si>
    <t>Correo Electrónico</t>
  </si>
  <si>
    <t>Telefono</t>
  </si>
  <si>
    <t>Total Mensual Razón</t>
  </si>
  <si>
    <t>Reclamación</t>
  </si>
  <si>
    <t>Orientación ciudadana</t>
  </si>
  <si>
    <t>Mediación con entidad</t>
  </si>
  <si>
    <t>Recursos de reconsideración</t>
  </si>
  <si>
    <t>Otras razones</t>
  </si>
  <si>
    <t>Queja o denuncia</t>
  </si>
  <si>
    <t>Retiro de oficio</t>
  </si>
  <si>
    <t>Estatus de caso</t>
  </si>
  <si>
    <t>Central de riesgo</t>
  </si>
  <si>
    <t>Información Financiera</t>
  </si>
  <si>
    <t>Transferencia de llamadas</t>
  </si>
  <si>
    <t>Llamada Interna</t>
  </si>
  <si>
    <t>Levantamiento de datos</t>
  </si>
  <si>
    <t>Encuesta</t>
  </si>
  <si>
    <t>Agendar una cita</t>
  </si>
  <si>
    <t>No Tipificado</t>
  </si>
  <si>
    <t>Notificación a usuario</t>
  </si>
  <si>
    <t>ProUsuario Digital</t>
  </si>
  <si>
    <t>-</t>
  </si>
  <si>
    <t>Consultas Bancamérica</t>
  </si>
  <si>
    <t>NOTAS:</t>
  </si>
  <si>
    <t>Resultados de la encuesta de satisfacción, clasificada por mes y canal.</t>
  </si>
  <si>
    <t>ENCUESTA DE SATISFACCIÓN</t>
  </si>
  <si>
    <t>Concepto</t>
  </si>
  <si>
    <t>General</t>
  </si>
  <si>
    <t>Meta</t>
  </si>
  <si>
    <t>CSAT</t>
  </si>
  <si>
    <t>CES</t>
  </si>
  <si>
    <t>jul 2021</t>
  </si>
  <si>
    <t>2022 T1</t>
  </si>
  <si>
    <t>Nomenclatura:</t>
  </si>
  <si>
    <t>Índice de Satisfacción del Usuario</t>
  </si>
  <si>
    <t>Indice de Esfuerzo del Usuario</t>
  </si>
  <si>
    <t>Reclamaciones atendidas por PROUSUARIO por estatus, tipo de decisión y montos instruidos a devolver a favor del usuario, según mes. Agosto 2020-Marzo 2022</t>
  </si>
  <si>
    <t>FLUJO DE RECLAMACIONES</t>
  </si>
  <si>
    <t>RESULTADO</t>
  </si>
  <si>
    <t>TIPO DE DECISIÓN</t>
  </si>
  <si>
    <t>MONTO INSTRUÍDO A ACREDITAR AL USUARIO</t>
  </si>
  <si>
    <t>Recibidas</t>
  </si>
  <si>
    <t>Descartadas</t>
  </si>
  <si>
    <t>Completadas</t>
  </si>
  <si>
    <t>Pendientes</t>
  </si>
  <si>
    <t>Con decisión</t>
  </si>
  <si>
    <t>Sin decisión</t>
  </si>
  <si>
    <t xml:space="preserve">Favorable  </t>
  </si>
  <si>
    <t>Desfavorable</t>
  </si>
  <si>
    <t>% Favorable</t>
  </si>
  <si>
    <t>% Desfavorable</t>
  </si>
  <si>
    <t>Promedio por caso</t>
  </si>
  <si>
    <t>Reclamaciones favorables que implicaron devolución</t>
  </si>
  <si>
    <t>Fecha en que se hizo la medición.</t>
  </si>
  <si>
    <t>Flujo de reclamaciones</t>
  </si>
  <si>
    <t>Cantidad de reclamaciones recibidas, completadas y pendientes.</t>
  </si>
  <si>
    <t>Reclamaciones que ingresaron en ese período.</t>
  </si>
  <si>
    <t>Reclamaciones que fueron descartadas luego de la apertura, ya sea por falta de requisitos o duplicados</t>
  </si>
  <si>
    <t>Reclamaciones que se completaron en ese período.</t>
  </si>
  <si>
    <t>Reclamaciones que se están en proceso en ese período.</t>
  </si>
  <si>
    <t>Reclamaciones con decisión</t>
  </si>
  <si>
    <t>Reclamaciones que se completaron con una decisión de favorabilidad.</t>
  </si>
  <si>
    <t>Reclamaciones sin decisión</t>
  </si>
  <si>
    <t>Reclamaciones que se completaron sin una decisión de favorabilidad, ya sea porque fueron desestimadas por el usuario,</t>
  </si>
  <si>
    <t>recibieron una carta informativa o fueron declaradas inadmisibles luego del proceso de revisión.</t>
  </si>
  <si>
    <t>Favorable</t>
  </si>
  <si>
    <t>Reclamaciones cuyo resultado fue favorable para el usuario.</t>
  </si>
  <si>
    <t>Reclamaciones cuyo resultado fue favorable para la entidad, o en otras palabras, desfavorable para el usuario.</t>
  </si>
  <si>
    <t>Monto instruído a devolver a favor del Usuario</t>
  </si>
  <si>
    <t>Monto acordado para devolución, el monto final dependerá de si la entidad solicita reconsideración.</t>
  </si>
  <si>
    <t>Cantidad de reclamaciones que fueron favorables al usuario e implican monto a devolver.</t>
  </si>
  <si>
    <t>Plazo de Resolución</t>
  </si>
  <si>
    <t>Las reclamaciones tienen un plazo de 60 días calendarios para ser completadas.</t>
  </si>
  <si>
    <r>
      <t xml:space="preserve">Fuente: </t>
    </r>
    <r>
      <rPr>
        <sz val="11"/>
        <color theme="1"/>
        <rFont val="Calibri"/>
        <family val="2"/>
        <scheme val="minor"/>
      </rPr>
      <t>Superintendencia de Bancos de la República Dominicana 2022</t>
    </r>
  </si>
  <si>
    <t>Cantidad de reclamaciones recibidas cada mes, clasificadas por categoría.</t>
  </si>
  <si>
    <t>CATEGORÍAS DE RECLAMACIÓN</t>
  </si>
  <si>
    <t>0.15% a Transferencias</t>
  </si>
  <si>
    <t>Problemas en Cajero</t>
  </si>
  <si>
    <t>Beneficios</t>
  </si>
  <si>
    <t>Bloqueo de Cuenta</t>
  </si>
  <si>
    <t>Buró de Crédito</t>
  </si>
  <si>
    <t>Cancelación Producto</t>
  </si>
  <si>
    <t>Cargos</t>
  </si>
  <si>
    <t>Consumos</t>
  </si>
  <si>
    <t>Depósitos</t>
  </si>
  <si>
    <t>Devolución</t>
  </si>
  <si>
    <t>Débitos</t>
  </si>
  <si>
    <t>Error Intereses</t>
  </si>
  <si>
    <t>Otros</t>
  </si>
  <si>
    <t>Pagos</t>
  </si>
  <si>
    <t>Producto No Autorizado</t>
  </si>
  <si>
    <t>Problemas con Préstamos</t>
  </si>
  <si>
    <t>Publicidad Engañosa</t>
  </si>
  <si>
    <t>Retiros</t>
  </si>
  <si>
    <t>Transacción</t>
  </si>
  <si>
    <t>Transferencias</t>
  </si>
  <si>
    <t>Cargo 0.15% a transferencias a terceros.</t>
  </si>
  <si>
    <t>Problemas técnicos en cajeros automáticos.</t>
  </si>
  <si>
    <t>Beneficios extra como programas de fidelidad, seguros, etc. asociados al producto.</t>
  </si>
  <si>
    <t>Bloqueo de montos o cuentas sin justificación.</t>
  </si>
  <si>
    <t>Información errónea en los burós de crédito.</t>
  </si>
  <si>
    <t>Solicitud de cancelación por el usuario o cancelación sin notificación por parte de la entidad.</t>
  </si>
  <si>
    <t>Cargos administrativos no reconocidos o duplicados.</t>
  </si>
  <si>
    <t>Consumos no reconocidos, duplicados o con montos distintos.</t>
  </si>
  <si>
    <t>Depósitos no reflejados o mal aplicados.</t>
  </si>
  <si>
    <t>Devolución a favor del usuario por parte de la entidad.</t>
  </si>
  <si>
    <t>Problemas con débitos automáticos no autorizados o reconocidos.</t>
  </si>
  <si>
    <t>Error en el cobro de intereses en el producto asociado.</t>
  </si>
  <si>
    <t>Errores de estado de cuenta y otros.</t>
  </si>
  <si>
    <t>Pago a producto mal aplicado o no reflejado.</t>
  </si>
  <si>
    <t>Apertura de producto sin autorización del usuario.</t>
  </si>
  <si>
    <t>Problemas con las cuotas, tasas y primas de los préstamos.</t>
  </si>
  <si>
    <t>Publicidad no se corresponde con los servicios brindados u ofertados.</t>
  </si>
  <si>
    <t>Retiros no reconocidos.</t>
  </si>
  <si>
    <t>Avances de efectivo o transacciones procesadas con diferencia</t>
  </si>
  <si>
    <t>Transferencia no reconocida, no aplicada, duplicada, con errores o procesadas con diferencias.</t>
  </si>
  <si>
    <t>Cantidad de solicitudes de información financiera recibidas y entregadas cada mes.</t>
  </si>
  <si>
    <t>INFORMACIÓN FINANCIERA</t>
  </si>
  <si>
    <t>Solicitudes</t>
  </si>
  <si>
    <t>Entregas</t>
  </si>
  <si>
    <t>Abr 2021</t>
  </si>
  <si>
    <t>Solicitudes de Información Financiera</t>
  </si>
  <si>
    <t>Recopilatorio de todos los productos de una persona física o jurídica en el sistema financiero.</t>
  </si>
  <si>
    <t>Cantidad de solicitudes de reportes de Central de Riesgos cada mes.</t>
  </si>
  <si>
    <t>REPORTES DE CENTRAL DE RIESGOS</t>
  </si>
  <si>
    <t>Reportes de Central de Riesgos</t>
  </si>
  <si>
    <t>Reporte gratuito y consolidado de los movimientos de préstamos y tarjetas de créditos, así como la visualización de la categoría de riesgo crediticio que posee en el sistema financiero el usuario que lo requiera.</t>
  </si>
  <si>
    <t>Contrato de Adhesión</t>
  </si>
  <si>
    <t>Documento donde se definen los acuerdos a los que se comprometen el usuario y la entidad financiera dependiendo del producto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</si>
</sst>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_(* #,##0_);_(* \(#,##0\);_(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 Nova"/>
      <family val="2"/>
    </font>
    <font>
      <b/>
      <sz val="12"/>
      <color theme="1"/>
      <name val="Calibri"/>
      <scheme val="minor"/>
    </font>
    <font>
      <sz val="12"/>
      <color theme="1"/>
      <name val="Calibri"/>
      <scheme val="minor"/>
    </font>
    <font>
      <sz val="11"/>
      <color theme="1"/>
      <name val="Calibri"/>
    </font>
    <font>
      <sz val="14"/>
      <color theme="1"/>
      <name val="Calibri"/>
    </font>
    <font>
      <b/>
      <sz val="16"/>
      <color theme="0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2"/>
      <color theme="1"/>
      <name val="Calibri"/>
    </font>
    <font>
      <b/>
      <sz val="14"/>
      <color theme="1"/>
      <name val="Calibri"/>
    </font>
    <font>
      <b/>
      <sz val="11"/>
      <color theme="0"/>
      <name val="Calibri"/>
    </font>
    <font>
      <b/>
      <sz val="14"/>
      <color theme="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082C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rgb="FF5C809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8"/>
      </left>
      <right style="thin">
        <color auto="1"/>
      </right>
      <top style="thin">
        <color theme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theme="8"/>
      </top>
      <bottom style="thin">
        <color auto="1"/>
      </bottom>
      <diagonal/>
    </border>
    <border>
      <left/>
      <right/>
      <top style="thin">
        <color theme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180">
    <xf numFmtId="0" fontId="0" fillId="0" borderId="0" xfId="0"/>
    <xf numFmtId="0" fontId="0" fillId="0" borderId="17" xfId="0" applyBorder="1"/>
    <xf numFmtId="0" fontId="0" fillId="0" borderId="10" xfId="0" applyBorder="1"/>
    <xf numFmtId="164" fontId="7" fillId="0" borderId="0" xfId="0" applyNumberFormat="1" applyFont="1"/>
    <xf numFmtId="9" fontId="0" fillId="0" borderId="0" xfId="3" applyFont="1"/>
    <xf numFmtId="44" fontId="0" fillId="0" borderId="0" xfId="2" applyFont="1"/>
    <xf numFmtId="164" fontId="0" fillId="0" borderId="0" xfId="0" applyNumberFormat="1"/>
    <xf numFmtId="164" fontId="8" fillId="0" borderId="2" xfId="0" applyNumberFormat="1" applyFont="1" applyBorder="1" applyAlignment="1">
      <alignment horizontal="right" vertical="top" indent="1"/>
    </xf>
    <xf numFmtId="165" fontId="10" fillId="0" borderId="5" xfId="1" applyNumberFormat="1" applyFont="1" applyBorder="1"/>
    <xf numFmtId="165" fontId="10" fillId="0" borderId="1" xfId="1" applyNumberFormat="1" applyFont="1" applyBorder="1"/>
    <xf numFmtId="0" fontId="10" fillId="0" borderId="1" xfId="0" applyFont="1" applyBorder="1"/>
    <xf numFmtId="9" fontId="10" fillId="0" borderId="1" xfId="3" applyFont="1" applyBorder="1"/>
    <xf numFmtId="44" fontId="10" fillId="0" borderId="1" xfId="2" applyFont="1" applyBorder="1"/>
    <xf numFmtId="165" fontId="10" fillId="0" borderId="13" xfId="1" applyNumberFormat="1" applyFont="1" applyBorder="1"/>
    <xf numFmtId="164" fontId="8" fillId="0" borderId="1" xfId="0" applyNumberFormat="1" applyFont="1" applyBorder="1" applyAlignment="1">
      <alignment horizontal="right" vertical="top" indent="1"/>
    </xf>
    <xf numFmtId="164" fontId="8" fillId="0" borderId="5" xfId="0" applyNumberFormat="1" applyFont="1" applyBorder="1" applyAlignment="1">
      <alignment horizontal="right" vertical="top" indent="1"/>
    </xf>
    <xf numFmtId="164" fontId="11" fillId="0" borderId="0" xfId="0" applyNumberFormat="1" applyFont="1"/>
    <xf numFmtId="0" fontId="11" fillId="0" borderId="0" xfId="0" applyFont="1"/>
    <xf numFmtId="9" fontId="11" fillId="0" borderId="0" xfId="3" applyFont="1"/>
    <xf numFmtId="44" fontId="11" fillId="0" borderId="0" xfId="2" applyFont="1"/>
    <xf numFmtId="0" fontId="8" fillId="8" borderId="5" xfId="0" applyFont="1" applyFill="1" applyBorder="1" applyAlignment="1">
      <alignment horizontal="center" vertical="center"/>
    </xf>
    <xf numFmtId="9" fontId="8" fillId="8" borderId="5" xfId="3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right" vertical="top" indent="1"/>
    </xf>
    <xf numFmtId="164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44" fontId="8" fillId="8" borderId="5" xfId="2" applyFont="1" applyFill="1" applyBorder="1" applyAlignment="1">
      <alignment horizontal="center" vertical="center"/>
    </xf>
    <xf numFmtId="164" fontId="8" fillId="8" borderId="5" xfId="0" applyNumberFormat="1" applyFont="1" applyFill="1" applyBorder="1" applyAlignment="1">
      <alignment horizontal="center" vertical="center"/>
    </xf>
    <xf numFmtId="164" fontId="8" fillId="0" borderId="0" xfId="0" applyNumberFormat="1" applyFont="1"/>
    <xf numFmtId="0" fontId="2" fillId="0" borderId="0" xfId="0" applyFont="1"/>
    <xf numFmtId="9" fontId="2" fillId="0" borderId="0" xfId="3" applyFont="1" applyBorder="1"/>
    <xf numFmtId="44" fontId="2" fillId="0" borderId="0" xfId="2" applyFont="1" applyBorder="1"/>
    <xf numFmtId="164" fontId="5" fillId="0" borderId="6" xfId="0" applyNumberFormat="1" applyFont="1" applyBorder="1"/>
    <xf numFmtId="0" fontId="0" fillId="0" borderId="6" xfId="0" applyBorder="1"/>
    <xf numFmtId="0" fontId="2" fillId="0" borderId="6" xfId="0" applyFont="1" applyBorder="1"/>
    <xf numFmtId="9" fontId="2" fillId="0" borderId="6" xfId="3" applyFont="1" applyBorder="1"/>
    <xf numFmtId="44" fontId="2" fillId="0" borderId="6" xfId="2" applyFont="1" applyBorder="1"/>
    <xf numFmtId="164" fontId="5" fillId="0" borderId="17" xfId="0" applyNumberFormat="1" applyFont="1" applyBorder="1"/>
    <xf numFmtId="0" fontId="2" fillId="0" borderId="17" xfId="0" applyFont="1" applyBorder="1"/>
    <xf numFmtId="9" fontId="2" fillId="0" borderId="17" xfId="3" applyFont="1" applyBorder="1"/>
    <xf numFmtId="44" fontId="2" fillId="0" borderId="17" xfId="2" applyFont="1" applyBorder="1"/>
    <xf numFmtId="164" fontId="5" fillId="0" borderId="10" xfId="0" applyNumberFormat="1" applyFont="1" applyBorder="1"/>
    <xf numFmtId="0" fontId="2" fillId="0" borderId="10" xfId="0" applyFont="1" applyBorder="1"/>
    <xf numFmtId="9" fontId="2" fillId="0" borderId="10" xfId="3" applyFont="1" applyBorder="1"/>
    <xf numFmtId="44" fontId="2" fillId="0" borderId="10" xfId="2" applyFont="1" applyBorder="1"/>
    <xf numFmtId="0" fontId="5" fillId="0" borderId="0" xfId="0" applyFont="1"/>
    <xf numFmtId="44" fontId="5" fillId="8" borderId="4" xfId="2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indent="1"/>
    </xf>
    <xf numFmtId="0" fontId="1" fillId="0" borderId="0" xfId="0" applyFont="1"/>
    <xf numFmtId="0" fontId="1" fillId="0" borderId="0" xfId="0" applyFont="1" applyAlignment="1">
      <alignment wrapText="1"/>
    </xf>
    <xf numFmtId="164" fontId="5" fillId="0" borderId="0" xfId="0" applyNumberFormat="1" applyFont="1" applyAlignment="1">
      <alignment horizontal="right" indent="1"/>
    </xf>
    <xf numFmtId="0" fontId="5" fillId="0" borderId="0" xfId="4" applyFont="1" applyFill="1" applyBorder="1"/>
    <xf numFmtId="165" fontId="5" fillId="0" borderId="0" xfId="1" applyNumberFormat="1" applyFont="1" applyFill="1" applyBorder="1"/>
    <xf numFmtId="0" fontId="12" fillId="0" borderId="0" xfId="0" applyFont="1" applyAlignment="1">
      <alignment vertical="center"/>
    </xf>
    <xf numFmtId="165" fontId="1" fillId="0" borderId="0" xfId="1" applyNumberFormat="1" applyFont="1"/>
    <xf numFmtId="0" fontId="13" fillId="0" borderId="0" xfId="0" applyFont="1" applyAlignment="1">
      <alignment vertical="center"/>
    </xf>
    <xf numFmtId="164" fontId="8" fillId="3" borderId="1" xfId="0" applyNumberFormat="1" applyFont="1" applyFill="1" applyBorder="1" applyAlignment="1">
      <alignment horizontal="right" indent="1"/>
    </xf>
    <xf numFmtId="0" fontId="10" fillId="3" borderId="1" xfId="0" applyFont="1" applyFill="1" applyBorder="1"/>
    <xf numFmtId="165" fontId="10" fillId="3" borderId="1" xfId="1" applyNumberFormat="1" applyFont="1" applyFill="1" applyBorder="1"/>
    <xf numFmtId="164" fontId="8" fillId="5" borderId="1" xfId="4" applyNumberFormat="1" applyFont="1" applyFill="1" applyBorder="1" applyAlignment="1">
      <alignment horizontal="right" indent="1"/>
    </xf>
    <xf numFmtId="0" fontId="8" fillId="5" borderId="1" xfId="4" applyFont="1" applyFill="1" applyBorder="1"/>
    <xf numFmtId="165" fontId="8" fillId="5" borderId="1" xfId="1" applyNumberFormat="1" applyFont="1" applyFill="1" applyBorder="1"/>
    <xf numFmtId="164" fontId="8" fillId="5" borderId="1" xfId="0" applyNumberFormat="1" applyFont="1" applyFill="1" applyBorder="1" applyAlignment="1">
      <alignment horizontal="right" indent="1"/>
    </xf>
    <xf numFmtId="0" fontId="8" fillId="5" borderId="1" xfId="0" applyFont="1" applyFill="1" applyBorder="1"/>
    <xf numFmtId="165" fontId="10" fillId="3" borderId="13" xfId="1" applyNumberFormat="1" applyFont="1" applyFill="1" applyBorder="1"/>
    <xf numFmtId="165" fontId="8" fillId="6" borderId="2" xfId="1" applyNumberFormat="1" applyFont="1" applyFill="1" applyBorder="1"/>
    <xf numFmtId="165" fontId="8" fillId="6" borderId="1" xfId="1" applyNumberFormat="1" applyFont="1" applyFill="1" applyBorder="1"/>
    <xf numFmtId="164" fontId="8" fillId="6" borderId="1" xfId="0" applyNumberFormat="1" applyFont="1" applyFill="1" applyBorder="1" applyAlignment="1">
      <alignment horizontal="right" indent="1"/>
    </xf>
    <xf numFmtId="44" fontId="4" fillId="7" borderId="14" xfId="2" applyFont="1" applyFill="1" applyBorder="1" applyAlignment="1">
      <alignment horizontal="center" vertical="top"/>
    </xf>
    <xf numFmtId="164" fontId="5" fillId="8" borderId="4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5" fillId="3" borderId="0" xfId="0" applyNumberFormat="1" applyFont="1" applyFill="1" applyAlignment="1">
      <alignment horizontal="left" vertical="top"/>
    </xf>
    <xf numFmtId="164" fontId="5" fillId="0" borderId="0" xfId="0" applyNumberFormat="1" applyFont="1" applyAlignment="1">
      <alignment horizontal="center" vertical="top"/>
    </xf>
    <xf numFmtId="164" fontId="8" fillId="0" borderId="13" xfId="0" applyNumberFormat="1" applyFont="1" applyBorder="1" applyAlignment="1">
      <alignment horizontal="right" vertical="top" indent="1"/>
    </xf>
    <xf numFmtId="164" fontId="0" fillId="7" borderId="1" xfId="0" applyNumberFormat="1" applyFill="1" applyBorder="1"/>
    <xf numFmtId="164" fontId="8" fillId="8" borderId="1" xfId="0" applyNumberFormat="1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9" fontId="8" fillId="8" borderId="7" xfId="3" applyFont="1" applyFill="1" applyBorder="1" applyAlignment="1">
      <alignment horizontal="center" vertical="center" wrapText="1"/>
    </xf>
    <xf numFmtId="9" fontId="8" fillId="8" borderId="1" xfId="3" applyFont="1" applyFill="1" applyBorder="1" applyAlignment="1">
      <alignment horizontal="center" vertical="center" wrapText="1"/>
    </xf>
    <xf numFmtId="9" fontId="8" fillId="8" borderId="9" xfId="3" applyFont="1" applyFill="1" applyBorder="1" applyAlignment="1">
      <alignment horizontal="center" vertical="center" wrapText="1"/>
    </xf>
    <xf numFmtId="44" fontId="8" fillId="8" borderId="8" xfId="2" applyFont="1" applyFill="1" applyBorder="1" applyAlignment="1">
      <alignment horizontal="center" vertical="center" wrapText="1"/>
    </xf>
    <xf numFmtId="44" fontId="8" fillId="8" borderId="7" xfId="2" applyFont="1" applyFill="1" applyBorder="1" applyAlignment="1">
      <alignment horizontal="center" vertical="center" wrapText="1"/>
    </xf>
    <xf numFmtId="44" fontId="8" fillId="8" borderId="9" xfId="2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9" fillId="8" borderId="5" xfId="0" applyFont="1" applyFill="1" applyBorder="1" applyAlignment="1">
      <alignment horizontal="center" vertical="center"/>
    </xf>
    <xf numFmtId="164" fontId="9" fillId="8" borderId="5" xfId="0" applyNumberFormat="1" applyFont="1" applyFill="1" applyBorder="1" applyAlignment="1">
      <alignment horizontal="center" vertical="center"/>
    </xf>
    <xf numFmtId="164" fontId="0" fillId="7" borderId="3" xfId="0" applyNumberFormat="1" applyFill="1" applyBorder="1"/>
    <xf numFmtId="164" fontId="8" fillId="0" borderId="11" xfId="0" applyNumberFormat="1" applyFont="1" applyBorder="1" applyAlignment="1">
      <alignment horizontal="right" vertical="top" indent="1"/>
    </xf>
    <xf numFmtId="164" fontId="8" fillId="0" borderId="18" xfId="0" applyNumberFormat="1" applyFont="1" applyBorder="1" applyAlignment="1">
      <alignment horizontal="right" vertical="top" indent="1"/>
    </xf>
    <xf numFmtId="165" fontId="2" fillId="0" borderId="1" xfId="1" applyNumberFormat="1" applyFont="1" applyBorder="1" applyAlignment="1">
      <alignment horizontal="right"/>
    </xf>
    <xf numFmtId="164" fontId="14" fillId="0" borderId="1" xfId="0" applyNumberFormat="1" applyFont="1" applyBorder="1" applyAlignment="1">
      <alignment horizontal="right" indent="1"/>
    </xf>
    <xf numFmtId="0" fontId="2" fillId="3" borderId="1" xfId="0" applyFont="1" applyFill="1" applyBorder="1"/>
    <xf numFmtId="165" fontId="2" fillId="0" borderId="1" xfId="1" applyNumberFormat="1" applyFont="1" applyFill="1" applyBorder="1"/>
    <xf numFmtId="165" fontId="2" fillId="0" borderId="1" xfId="1" applyNumberFormat="1" applyFont="1" applyBorder="1"/>
    <xf numFmtId="164" fontId="14" fillId="6" borderId="1" xfId="0" applyNumberFormat="1" applyFont="1" applyFill="1" applyBorder="1" applyAlignment="1">
      <alignment horizontal="right" indent="1"/>
    </xf>
    <xf numFmtId="0" fontId="14" fillId="5" borderId="1" xfId="4" applyFont="1" applyFill="1" applyBorder="1"/>
    <xf numFmtId="165" fontId="14" fillId="6" borderId="1" xfId="1" applyNumberFormat="1" applyFont="1" applyFill="1" applyBorder="1" applyAlignment="1">
      <alignment horizontal="right"/>
    </xf>
    <xf numFmtId="165" fontId="14" fillId="6" borderId="1" xfId="1" applyNumberFormat="1" applyFont="1" applyFill="1" applyBorder="1"/>
    <xf numFmtId="165" fontId="10" fillId="0" borderId="1" xfId="0" applyNumberFormat="1" applyFont="1" applyBorder="1"/>
    <xf numFmtId="164" fontId="8" fillId="0" borderId="0" xfId="0" applyNumberFormat="1" applyFont="1" applyAlignment="1">
      <alignment horizontal="right" vertical="top" indent="1"/>
    </xf>
    <xf numFmtId="165" fontId="10" fillId="0" borderId="0" xfId="0" applyNumberFormat="1" applyFont="1"/>
    <xf numFmtId="165" fontId="10" fillId="0" borderId="0" xfId="1" applyNumberFormat="1" applyFont="1" applyBorder="1"/>
    <xf numFmtId="0" fontId="10" fillId="0" borderId="0" xfId="0" applyFont="1"/>
    <xf numFmtId="9" fontId="10" fillId="0" borderId="0" xfId="3" applyFont="1" applyBorder="1"/>
    <xf numFmtId="44" fontId="10" fillId="0" borderId="0" xfId="2" applyFont="1" applyBorder="1"/>
    <xf numFmtId="0" fontId="0" fillId="0" borderId="1" xfId="0" applyBorder="1"/>
    <xf numFmtId="164" fontId="8" fillId="6" borderId="13" xfId="0" applyNumberFormat="1" applyFont="1" applyFill="1" applyBorder="1" applyAlignment="1">
      <alignment horizontal="right" vertical="top" indent="1"/>
    </xf>
    <xf numFmtId="165" fontId="16" fillId="6" borderId="13" xfId="0" applyNumberFormat="1" applyFont="1" applyFill="1" applyBorder="1"/>
    <xf numFmtId="164" fontId="8" fillId="6" borderId="1" xfId="0" applyNumberFormat="1" applyFont="1" applyFill="1" applyBorder="1" applyAlignment="1">
      <alignment horizontal="right" vertical="top" indent="1"/>
    </xf>
    <xf numFmtId="165" fontId="8" fillId="6" borderId="1" xfId="0" applyNumberFormat="1" applyFont="1" applyFill="1" applyBorder="1"/>
    <xf numFmtId="164" fontId="15" fillId="6" borderId="11" xfId="0" applyNumberFormat="1" applyFont="1" applyFill="1" applyBorder="1" applyAlignment="1">
      <alignment horizontal="right" vertical="top" indent="1"/>
    </xf>
    <xf numFmtId="165" fontId="10" fillId="6" borderId="13" xfId="0" applyNumberFormat="1" applyFont="1" applyFill="1" applyBorder="1"/>
    <xf numFmtId="9" fontId="10" fillId="6" borderId="13" xfId="0" applyNumberFormat="1" applyFont="1" applyFill="1" applyBorder="1"/>
    <xf numFmtId="44" fontId="10" fillId="6" borderId="13" xfId="0" applyNumberFormat="1" applyFont="1" applyFill="1" applyBorder="1"/>
    <xf numFmtId="0" fontId="17" fillId="0" borderId="0" xfId="0" applyFont="1"/>
    <xf numFmtId="164" fontId="18" fillId="0" borderId="0" xfId="0" applyNumberFormat="1" applyFont="1"/>
    <xf numFmtId="44" fontId="19" fillId="2" borderId="15" xfId="2" applyFont="1" applyFill="1" applyBorder="1" applyAlignment="1">
      <alignment vertical="center"/>
    </xf>
    <xf numFmtId="44" fontId="20" fillId="8" borderId="4" xfId="2" applyFont="1" applyFill="1" applyBorder="1" applyAlignment="1">
      <alignment horizontal="center" vertical="center" wrapText="1"/>
    </xf>
    <xf numFmtId="44" fontId="21" fillId="8" borderId="4" xfId="2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164" fontId="20" fillId="3" borderId="1" xfId="0" applyNumberFormat="1" applyFont="1" applyFill="1" applyBorder="1" applyAlignment="1">
      <alignment horizontal="center"/>
    </xf>
    <xf numFmtId="0" fontId="22" fillId="3" borderId="2" xfId="0" applyFont="1" applyFill="1" applyBorder="1"/>
    <xf numFmtId="9" fontId="22" fillId="3" borderId="1" xfId="3" applyFont="1" applyFill="1" applyBorder="1"/>
    <xf numFmtId="9" fontId="22" fillId="3" borderId="3" xfId="3" applyFont="1" applyFill="1" applyBorder="1"/>
    <xf numFmtId="0" fontId="22" fillId="3" borderId="11" xfId="0" applyFont="1" applyFill="1" applyBorder="1"/>
    <xf numFmtId="9" fontId="22" fillId="3" borderId="13" xfId="3" applyFont="1" applyFill="1" applyBorder="1"/>
    <xf numFmtId="164" fontId="20" fillId="3" borderId="13" xfId="3" applyNumberFormat="1" applyFont="1" applyFill="1" applyBorder="1" applyAlignment="1">
      <alignment horizontal="center"/>
    </xf>
    <xf numFmtId="9" fontId="22" fillId="3" borderId="13" xfId="0" applyNumberFormat="1" applyFont="1" applyFill="1" applyBorder="1"/>
    <xf numFmtId="9" fontId="22" fillId="3" borderId="16" xfId="0" applyNumberFormat="1" applyFont="1" applyFill="1" applyBorder="1"/>
    <xf numFmtId="164" fontId="20" fillId="3" borderId="1" xfId="3" applyNumberFormat="1" applyFont="1" applyFill="1" applyBorder="1" applyAlignment="1">
      <alignment horizontal="center"/>
    </xf>
    <xf numFmtId="0" fontId="22" fillId="3" borderId="1" xfId="0" applyFont="1" applyFill="1" applyBorder="1"/>
    <xf numFmtId="9" fontId="22" fillId="3" borderId="1" xfId="0" applyNumberFormat="1" applyFont="1" applyFill="1" applyBorder="1"/>
    <xf numFmtId="9" fontId="22" fillId="3" borderId="3" xfId="0" applyNumberFormat="1" applyFont="1" applyFill="1" applyBorder="1"/>
    <xf numFmtId="0" fontId="22" fillId="3" borderId="13" xfId="0" applyFont="1" applyFill="1" applyBorder="1"/>
    <xf numFmtId="164" fontId="20" fillId="6" borderId="13" xfId="0" applyNumberFormat="1" applyFont="1" applyFill="1" applyBorder="1" applyAlignment="1">
      <alignment horizontal="center" vertical="top" indent="1"/>
    </xf>
    <xf numFmtId="0" fontId="17" fillId="5" borderId="1" xfId="0" applyFont="1" applyFill="1" applyBorder="1"/>
    <xf numFmtId="9" fontId="17" fillId="5" borderId="16" xfId="3" applyFont="1" applyFill="1" applyBorder="1"/>
    <xf numFmtId="0" fontId="17" fillId="5" borderId="13" xfId="0" applyFont="1" applyFill="1" applyBorder="1"/>
    <xf numFmtId="9" fontId="17" fillId="5" borderId="3" xfId="3" applyFont="1" applyFill="1" applyBorder="1"/>
    <xf numFmtId="164" fontId="21" fillId="3" borderId="0" xfId="3" applyNumberFormat="1" applyFont="1" applyFill="1" applyBorder="1" applyAlignment="1">
      <alignment horizontal="right" indent="2"/>
    </xf>
    <xf numFmtId="0" fontId="17" fillId="3" borderId="0" xfId="0" applyFont="1" applyFill="1"/>
    <xf numFmtId="164" fontId="23" fillId="0" borderId="0" xfId="0" applyNumberFormat="1" applyFont="1"/>
    <xf numFmtId="49" fontId="21" fillId="3" borderId="0" xfId="0" applyNumberFormat="1" applyFont="1" applyFill="1" applyAlignment="1">
      <alignment horizontal="left" vertical="top"/>
    </xf>
    <xf numFmtId="0" fontId="8" fillId="8" borderId="5" xfId="0" applyFont="1" applyFill="1" applyBorder="1" applyAlignment="1">
      <alignment horizontal="center" vertical="center" wrapText="1"/>
    </xf>
    <xf numFmtId="44" fontId="6" fillId="7" borderId="15" xfId="2" applyFont="1" applyFill="1" applyBorder="1" applyAlignment="1">
      <alignment horizontal="left" vertical="center"/>
    </xf>
    <xf numFmtId="44" fontId="6" fillId="7" borderId="14" xfId="2" applyFont="1" applyFill="1" applyBorder="1" applyAlignment="1">
      <alignment horizontal="left" vertical="center"/>
    </xf>
    <xf numFmtId="44" fontId="19" fillId="2" borderId="15" xfId="2" applyFont="1" applyFill="1" applyBorder="1" applyAlignment="1">
      <alignment horizontal="center" vertical="center"/>
    </xf>
    <xf numFmtId="44" fontId="19" fillId="2" borderId="14" xfId="2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44" fontId="6" fillId="7" borderId="1" xfId="2" applyFont="1" applyFill="1" applyBorder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8" fillId="0" borderId="0" xfId="0" applyFont="1"/>
    <xf numFmtId="9" fontId="18" fillId="0" borderId="0" xfId="3" applyFont="1"/>
    <xf numFmtId="44" fontId="18" fillId="0" borderId="0" xfId="2" applyFont="1"/>
    <xf numFmtId="44" fontId="24" fillId="7" borderId="12" xfId="2" applyFont="1" applyFill="1" applyBorder="1" applyAlignment="1">
      <alignment horizontal="center" vertical="top"/>
    </xf>
    <xf numFmtId="44" fontId="25" fillId="7" borderId="10" xfId="2" applyFont="1" applyFill="1" applyBorder="1" applyAlignment="1">
      <alignment horizontal="center" vertical="center"/>
    </xf>
    <xf numFmtId="44" fontId="25" fillId="7" borderId="4" xfId="2" applyFont="1" applyFill="1" applyBorder="1" applyAlignment="1">
      <alignment horizontal="center" vertical="center"/>
    </xf>
    <xf numFmtId="44" fontId="20" fillId="8" borderId="1" xfId="2" applyFont="1" applyFill="1" applyBorder="1" applyAlignment="1">
      <alignment horizontal="center" vertical="center"/>
    </xf>
    <xf numFmtId="44" fontId="20" fillId="8" borderId="4" xfId="2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right" indent="1"/>
    </xf>
    <xf numFmtId="165" fontId="22" fillId="0" borderId="1" xfId="1" applyNumberFormat="1" applyFont="1" applyBorder="1"/>
    <xf numFmtId="164" fontId="20" fillId="0" borderId="13" xfId="0" applyNumberFormat="1" applyFont="1" applyBorder="1" applyAlignment="1">
      <alignment horizontal="right" indent="1"/>
    </xf>
    <xf numFmtId="165" fontId="22" fillId="0" borderId="11" xfId="1" applyNumberFormat="1" applyFont="1" applyBorder="1"/>
    <xf numFmtId="165" fontId="22" fillId="0" borderId="13" xfId="1" applyNumberFormat="1" applyFont="1" applyBorder="1"/>
    <xf numFmtId="165" fontId="22" fillId="0" borderId="2" xfId="1" applyNumberFormat="1" applyFont="1" applyBorder="1"/>
    <xf numFmtId="165" fontId="22" fillId="0" borderId="1" xfId="1" applyNumberFormat="1" applyFont="1" applyFill="1" applyBorder="1"/>
    <xf numFmtId="165" fontId="22" fillId="0" borderId="13" xfId="1" applyNumberFormat="1" applyFont="1" applyFill="1" applyBorder="1"/>
    <xf numFmtId="165" fontId="22" fillId="0" borderId="2" xfId="1" applyNumberFormat="1" applyFont="1" applyBorder="1" applyAlignment="1">
      <alignment horizontal="right"/>
    </xf>
    <xf numFmtId="165" fontId="22" fillId="0" borderId="1" xfId="1" applyNumberFormat="1" applyFont="1" applyBorder="1" applyAlignment="1">
      <alignment horizontal="right"/>
    </xf>
    <xf numFmtId="165" fontId="22" fillId="0" borderId="1" xfId="1" applyNumberFormat="1" applyFont="1" applyFill="1" applyBorder="1" applyAlignment="1">
      <alignment horizontal="right"/>
    </xf>
    <xf numFmtId="165" fontId="22" fillId="0" borderId="11" xfId="1" applyNumberFormat="1" applyFont="1" applyBorder="1" applyAlignment="1">
      <alignment horizontal="right"/>
    </xf>
    <xf numFmtId="165" fontId="22" fillId="0" borderId="13" xfId="1" applyNumberFormat="1" applyFont="1" applyBorder="1" applyAlignment="1">
      <alignment horizontal="right"/>
    </xf>
    <xf numFmtId="164" fontId="20" fillId="5" borderId="13" xfId="4" applyNumberFormat="1" applyFont="1" applyFill="1" applyBorder="1" applyAlignment="1">
      <alignment horizontal="right" indent="1"/>
    </xf>
    <xf numFmtId="165" fontId="22" fillId="5" borderId="11" xfId="1" applyNumberFormat="1" applyFont="1" applyFill="1" applyBorder="1" applyAlignment="1">
      <alignment horizontal="right"/>
    </xf>
    <xf numFmtId="165" fontId="22" fillId="5" borderId="13" xfId="1" applyNumberFormat="1" applyFont="1" applyFill="1" applyBorder="1" applyAlignment="1">
      <alignment horizontal="right"/>
    </xf>
  </cellXfs>
  <cellStyles count="5">
    <cellStyle name="40% - Énfasis1" xfId="4" builtinId="31"/>
    <cellStyle name="Millares" xfId="1" builtinId="3"/>
    <cellStyle name="Moneda" xfId="2" builtinId="4"/>
    <cellStyle name="Normal" xfId="0" builtinId="0"/>
    <cellStyle name="Porcentaje" xfId="3" builtinId="5"/>
  </cellStyles>
  <dxfs count="132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>
        <bottom style="thin">
          <color rgb="FF000000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>
        <bottom style="thin">
          <color indexed="64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auto="1"/>
        </top>
      </border>
    </dxf>
    <dxf>
      <border>
        <bottom style="thin">
          <color indexed="64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outline="0">
        <bottom style="thin">
          <color auto="1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fill>
        <patternFill>
          <fgColor indexed="64"/>
          <bgColor theme="0"/>
        </patternFill>
      </fill>
      <alignment horizontal="right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bottom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5C8091"/>
      <color rgb="FF0D3048"/>
      <color rgb="FF082C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412633</xdr:colOff>
      <xdr:row>1</xdr:row>
      <xdr:rowOff>8346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0"/>
          <a:ext cx="5775208" cy="6369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698383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5775208" cy="6369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612658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5775208" cy="6369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374533</xdr:colOff>
      <xdr:row>1</xdr:row>
      <xdr:rowOff>8346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184033</xdr:colOff>
      <xdr:row>1</xdr:row>
      <xdr:rowOff>8346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2279533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54142F-3D52-4D53-B719-B9F1837E7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" displayName="Table1" ref="B4:H25" totalsRowShown="0" headerRowDxfId="131" dataDxfId="130" headerRowBorderDxfId="129">
  <autoFilter ref="B4:H25" xr:uid="{00000000-0009-0000-0100-000003000000}"/>
  <tableColumns count="7">
    <tableColumn id="1" xr3:uid="{00000000-0010-0000-0000-000001000000}" name="Fecha" dataDxfId="128"/>
    <tableColumn id="3" xr3:uid="{00000000-0010-0000-0000-000003000000}" name="Presencial" dataDxfId="127"/>
    <tableColumn id="4" xr3:uid="{00000000-0010-0000-0000-000004000000}" name="Correo" dataDxfId="126"/>
    <tableColumn id="5" xr3:uid="{00000000-0010-0000-0000-000005000000}" name="Teléfono" dataDxfId="125"/>
    <tableColumn id="6" xr3:uid="{00000000-0010-0000-0000-000006000000}" name="Chat" dataDxfId="124"/>
    <tableColumn id="7" xr3:uid="{00000000-0010-0000-0000-000007000000}" name="Redes Sociales" dataDxfId="123"/>
    <tableColumn id="8" xr3:uid="{00000000-0010-0000-0000-000008000000}" name="Total Mensual" dataDxfId="122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3" displayName="Table3" ref="B4:I124" totalsRowShown="0" headerRowDxfId="121" dataDxfId="120" headerRowBorderDxfId="119">
  <autoFilter ref="B4:I124" xr:uid="{00000000-0009-0000-0100-000005000000}"/>
  <tableColumns count="8">
    <tableColumn id="1" xr3:uid="{00000000-0010-0000-0100-000001000000}" name="Fecha" dataDxfId="118"/>
    <tableColumn id="2" xr3:uid="{00000000-0010-0000-0100-000002000000}" name="Razón" dataDxfId="117"/>
    <tableColumn id="3" xr3:uid="{00000000-0010-0000-0100-000003000000}" name="Presencial" dataDxfId="116"/>
    <tableColumn id="4" xr3:uid="{00000000-0010-0000-0100-000004000000}" name="Correo Electrónico" dataDxfId="115"/>
    <tableColumn id="5" xr3:uid="{00000000-0010-0000-0100-000005000000}" name="Telefono" dataDxfId="114"/>
    <tableColumn id="6" xr3:uid="{00000000-0010-0000-0100-000006000000}" name="Chat" dataDxfId="113"/>
    <tableColumn id="7" xr3:uid="{00000000-0010-0000-0100-000007000000}" name="Redes Sociales" dataDxfId="112"/>
    <tableColumn id="8" xr3:uid="{00000000-0010-0000-0100-000008000000}" name="Total Mensual Razón" dataDxfId="111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e4" displayName="Table4" ref="B4:J36" totalsRowShown="0" headerRowDxfId="110" dataDxfId="109" headerRowBorderDxfId="107" tableBorderDxfId="108" totalsRowBorderDxfId="106">
  <autoFilter ref="B4:J36" xr:uid="{00000000-0009-0000-0100-000006000000}"/>
  <sortState xmlns:xlrd2="http://schemas.microsoft.com/office/spreadsheetml/2017/richdata2" ref="B3:J10">
    <sortCondition ref="B2:B10"/>
  </sortState>
  <tableColumns count="9">
    <tableColumn id="2" xr3:uid="{00000000-0010-0000-0200-000002000000}" name="Fecha" dataDxfId="105"/>
    <tableColumn id="1" xr3:uid="{00000000-0010-0000-0200-000001000000}" name="Concepto" dataDxfId="104"/>
    <tableColumn id="4" xr3:uid="{00000000-0010-0000-0200-000004000000}" name="Presencial" dataDxfId="103"/>
    <tableColumn id="6" xr3:uid="{00000000-0010-0000-0200-000006000000}" name="Correo Electrónico" dataDxfId="102"/>
    <tableColumn id="7" xr3:uid="{00000000-0010-0000-0200-000007000000}" name="Teléfono" dataDxfId="101"/>
    <tableColumn id="5" xr3:uid="{00000000-0010-0000-0200-000005000000}" name="Chat" dataDxfId="100"/>
    <tableColumn id="3" xr3:uid="{00000000-0010-0000-0200-000003000000}" name="Redes Sociales" dataDxfId="99"/>
    <tableColumn id="8" xr3:uid="{00000000-0010-0000-0200-000008000000}" name="General" dataDxfId="98"/>
    <tableColumn id="9" xr3:uid="{00000000-0010-0000-0200-000009000000}" name="Meta" dataDxfId="97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2" displayName="Table2" ref="B4:O25" totalsRowCount="1" headerRowDxfId="96" dataDxfId="95" totalsRowDxfId="94" headerRowBorderDxfId="92" tableBorderDxfId="93" totalsRowBorderDxfId="91">
  <autoFilter ref="B4:O24" xr:uid="{00000000-0009-0000-0100-000002000000}"/>
  <tableColumns count="14">
    <tableColumn id="1" xr3:uid="{00000000-0010-0000-0300-000001000000}" name="Fecha" totalsRowLabel="Total 2022 T1" dataDxfId="89" totalsRowDxfId="90"/>
    <tableColumn id="2" xr3:uid="{00000000-0010-0000-0300-000002000000}" name="Recibidas" totalsRowFunction="custom" dataDxfId="87" totalsRowDxfId="88">
      <totalsRowFormula>+SUM(C22:C24)</totalsRowFormula>
    </tableColumn>
    <tableColumn id="3" xr3:uid="{00000000-0010-0000-0300-000003000000}" name="Descartadas" totalsRowFunction="custom" dataDxfId="85" totalsRowDxfId="86">
      <totalsRowFormula>+SUM(D22:D24)</totalsRowFormula>
    </tableColumn>
    <tableColumn id="5" xr3:uid="{00000000-0010-0000-0300-000005000000}" name="Completadas" totalsRowFunction="custom" dataDxfId="83" totalsRowDxfId="84">
      <totalsRowFormula>+SUM(E22:E24)</totalsRowFormula>
    </tableColumn>
    <tableColumn id="4" xr3:uid="{00000000-0010-0000-0300-000004000000}" name="Pendientes" totalsRowFunction="custom" dataDxfId="81" totalsRowDxfId="82">
      <totalsRowFormula>+SUM(F22:F24)</totalsRowFormula>
    </tableColumn>
    <tableColumn id="18" xr3:uid="{00000000-0010-0000-0300-000012000000}" name="Con decisión" totalsRowFunction="custom" dataDxfId="79" totalsRowDxfId="80">
      <totalsRowFormula>+SUM(G22:G24)</totalsRowFormula>
    </tableColumn>
    <tableColumn id="19" xr3:uid="{00000000-0010-0000-0300-000013000000}" name="Sin decisión" totalsRowFunction="custom" dataDxfId="77" totalsRowDxfId="78">
      <totalsRowFormula>+SUM(H22:H24)</totalsRowFormula>
    </tableColumn>
    <tableColumn id="9" xr3:uid="{00000000-0010-0000-0300-000009000000}" name="Favorable  " totalsRowFunction="custom" dataDxfId="75" totalsRowDxfId="76">
      <totalsRowFormula>+SUM(I22:I24)</totalsRowFormula>
    </tableColumn>
    <tableColumn id="10" xr3:uid="{00000000-0010-0000-0300-00000A000000}" name="Desfavorable" totalsRowFunction="custom" dataDxfId="73" totalsRowDxfId="74">
      <totalsRowFormula>+SUM(J22:J24)</totalsRowFormula>
    </tableColumn>
    <tableColumn id="11" xr3:uid="{00000000-0010-0000-0300-00000B000000}" name="% Favorable" totalsRowFunction="custom" dataDxfId="71" totalsRowDxfId="72">
      <totalsRowFormula>+SUM(I22:I24)/SUM($G22:$G24)</totalsRowFormula>
    </tableColumn>
    <tableColumn id="12" xr3:uid="{00000000-0010-0000-0300-00000C000000}" name="% Desfavorable" totalsRowFunction="custom" dataDxfId="69" totalsRowDxfId="70">
      <totalsRowFormula>+SUM(J22:J24)/SUM($G22:$G24)</totalsRowFormula>
    </tableColumn>
    <tableColumn id="13" xr3:uid="{00000000-0010-0000-0300-00000D000000}" name="Total Mensual" totalsRowFunction="custom" dataDxfId="67" totalsRowDxfId="68">
      <totalsRowFormula>+SUM(M22:M24)</totalsRowFormula>
    </tableColumn>
    <tableColumn id="14" xr3:uid="{00000000-0010-0000-0300-00000E000000}" name="Promedio por caso" totalsRowFunction="custom" dataDxfId="65" totalsRowDxfId="66">
      <totalsRowFormula>+AVERAGE(N22:N24)</totalsRowFormula>
    </tableColumn>
    <tableColumn id="20" xr3:uid="{00000000-0010-0000-0300-000014000000}" name="Reclamaciones favorables que implicaron devolución" totalsRowFunction="custom" dataDxfId="63" totalsRowDxfId="64">
      <totalsRowFormula>+SUM(O22:O24)</totalsRow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le22" displayName="Table22" ref="B4:V25" totalsRowCount="1" headerRowDxfId="62" dataDxfId="61" headerRowBorderDxfId="59" tableBorderDxfId="60" totalsRowBorderDxfId="58">
  <autoFilter ref="B4:V24" xr:uid="{00000000-0009-0000-0100-000001000000}"/>
  <tableColumns count="21">
    <tableColumn id="1" xr3:uid="{00000000-0010-0000-0400-000001000000}" name="Fecha" totalsRowLabel="Total 2022 T1" dataDxfId="56" totalsRowDxfId="57"/>
    <tableColumn id="2" xr3:uid="{00000000-0010-0000-0400-000002000000}" name="0.15% a Transferencias" totalsRowFunction="custom" dataDxfId="54" totalsRowDxfId="55">
      <totalsRowFormula>+SUM(C22:C24)</totalsRowFormula>
    </tableColumn>
    <tableColumn id="3" xr3:uid="{00000000-0010-0000-0400-000003000000}" name="Problemas en Cajero" totalsRowFunction="custom" dataDxfId="52" totalsRowDxfId="53">
      <totalsRowFormula>+SUM(D22:D24)</totalsRowFormula>
    </tableColumn>
    <tableColumn id="4" xr3:uid="{00000000-0010-0000-0400-000004000000}" name="Beneficios" totalsRowFunction="custom" dataDxfId="50" totalsRowDxfId="51">
      <totalsRowFormula>+SUM(E22:E24)</totalsRowFormula>
    </tableColumn>
    <tableColumn id="5" xr3:uid="{00000000-0010-0000-0400-000005000000}" name="Bloqueo de Cuenta" totalsRowFunction="custom" dataDxfId="48" totalsRowDxfId="49">
      <totalsRowFormula>+SUM(F22:F24)</totalsRowFormula>
    </tableColumn>
    <tableColumn id="6" xr3:uid="{00000000-0010-0000-0400-000006000000}" name="Buró de Crédito" totalsRowFunction="custom" dataDxfId="46" totalsRowDxfId="47">
      <totalsRowFormula>+SUM(G22:G24)</totalsRowFormula>
    </tableColumn>
    <tableColumn id="7" xr3:uid="{00000000-0010-0000-0400-000007000000}" name="Cancelación Producto" totalsRowFunction="custom" dataDxfId="44" totalsRowDxfId="45">
      <totalsRowFormula>+SUM(H22:H24)</totalsRowFormula>
    </tableColumn>
    <tableColumn id="8" xr3:uid="{00000000-0010-0000-0400-000008000000}" name="Cargos" totalsRowFunction="custom" dataDxfId="42" totalsRowDxfId="43">
      <totalsRowFormula>+SUM(I22:I24)</totalsRowFormula>
    </tableColumn>
    <tableColumn id="9" xr3:uid="{00000000-0010-0000-0400-000009000000}" name="Consumos" totalsRowFunction="custom" dataDxfId="40" totalsRowDxfId="41">
      <totalsRowFormula>+SUM(J22:J24)</totalsRowFormula>
    </tableColumn>
    <tableColumn id="10" xr3:uid="{00000000-0010-0000-0400-00000A000000}" name="Depósitos" totalsRowFunction="custom" dataDxfId="38" totalsRowDxfId="39">
      <totalsRowFormula>+SUM(K22:K24)</totalsRowFormula>
    </tableColumn>
    <tableColumn id="11" xr3:uid="{00000000-0010-0000-0400-00000B000000}" name="Devolución" totalsRowFunction="custom" dataDxfId="36" totalsRowDxfId="37">
      <totalsRowFormula>+SUM(L22:L24)</totalsRowFormula>
    </tableColumn>
    <tableColumn id="12" xr3:uid="{00000000-0010-0000-0400-00000C000000}" name="Débitos" totalsRowFunction="custom" dataDxfId="34" totalsRowDxfId="35">
      <totalsRowFormula>+SUM(M22:M24)</totalsRowFormula>
    </tableColumn>
    <tableColumn id="13" xr3:uid="{00000000-0010-0000-0400-00000D000000}" name="Error Intereses" totalsRowFunction="custom" dataDxfId="32" totalsRowDxfId="33">
      <totalsRowFormula>+SUM(N22:N24)</totalsRowFormula>
    </tableColumn>
    <tableColumn id="14" xr3:uid="{00000000-0010-0000-0400-00000E000000}" name="Otros" totalsRowFunction="custom" dataDxfId="30" totalsRowDxfId="31">
      <totalsRowFormula>+SUM(O22:O24)</totalsRowFormula>
    </tableColumn>
    <tableColumn id="15" xr3:uid="{00000000-0010-0000-0400-00000F000000}" name="Pagos" totalsRowFunction="custom" dataDxfId="28" totalsRowDxfId="29">
      <totalsRowFormula>+SUM(P22:P24)</totalsRowFormula>
    </tableColumn>
    <tableColumn id="16" xr3:uid="{00000000-0010-0000-0400-000010000000}" name="Producto No Autorizado" totalsRowFunction="custom" dataDxfId="26" totalsRowDxfId="27">
      <totalsRowFormula>+SUM(Q22:Q24)</totalsRowFormula>
    </tableColumn>
    <tableColumn id="17" xr3:uid="{00000000-0010-0000-0400-000011000000}" name="Problemas con Préstamos" totalsRowFunction="custom" dataDxfId="24" totalsRowDxfId="25">
      <totalsRowFormula>+SUM(R22:R24)</totalsRowFormula>
    </tableColumn>
    <tableColumn id="18" xr3:uid="{00000000-0010-0000-0400-000012000000}" name="Publicidad Engañosa" totalsRowFunction="custom" dataDxfId="22" totalsRowDxfId="23">
      <totalsRowFormula>+SUM(S22:S24)</totalsRowFormula>
    </tableColumn>
    <tableColumn id="19" xr3:uid="{00000000-0010-0000-0400-000013000000}" name="Retiros" totalsRowFunction="custom" dataDxfId="20" totalsRowDxfId="21">
      <totalsRowFormula>+SUM(T22:T24)</totalsRowFormula>
    </tableColumn>
    <tableColumn id="20" xr3:uid="{00000000-0010-0000-0400-000014000000}" name="Transacción" totalsRowFunction="custom" dataDxfId="18" totalsRowDxfId="19">
      <totalsRowFormula>+SUM(U22:U24)</totalsRowFormula>
    </tableColumn>
    <tableColumn id="21" xr3:uid="{00000000-0010-0000-0400-000015000000}" name="Transferencias" totalsRowFunction="custom" dataDxfId="16" totalsRowDxfId="17">
      <totalsRowFormula>+SUM(V22:V24)</totalsRow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25" displayName="Table25" ref="B4:D24" totalsRowShown="0" headerRowDxfId="15" dataDxfId="14" headerRowBorderDxfId="12" tableBorderDxfId="13" totalsRowBorderDxfId="11">
  <autoFilter ref="B4:D24" xr:uid="{00000000-0009-0000-0100-000004000000}"/>
  <tableColumns count="3">
    <tableColumn id="1" xr3:uid="{00000000-0010-0000-0500-000001000000}" name="Fecha" dataDxfId="10"/>
    <tableColumn id="2" xr3:uid="{00000000-0010-0000-0500-000002000000}" name="Solicitudes" dataDxfId="9"/>
    <tableColumn id="3" xr3:uid="{00000000-0010-0000-0500-000003000000}" name="Entregas" dataDxfId="8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8874B3D-FA99-4133-8A20-CAF747DEC146}" name="Table258" displayName="Table258" ref="B4:D25" totalsRowShown="0" headerRowDxfId="7" dataDxfId="6" headerRowBorderDxfId="4" tableBorderDxfId="5" totalsRowBorderDxfId="3">
  <autoFilter ref="B4:D25" xr:uid="{00000000-0009-0000-0100-000004000000}"/>
  <tableColumns count="3">
    <tableColumn id="1" xr3:uid="{A46E9259-05BE-49E1-9BCF-DB816A4FC0B4}" name="Fecha" dataDxfId="2"/>
    <tableColumn id="2" xr3:uid="{352B91CB-2A4C-480E-BFE2-3DF18F46697F}" name="Solicitudes" dataDxfId="1"/>
    <tableColumn id="3" xr3:uid="{A6404D96-272F-4FC0-A94E-C3C92554A134}" name="Entrega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7"/>
  <sheetViews>
    <sheetView showGridLines="0" topLeftCell="A16" workbookViewId="0">
      <selection activeCell="D29" sqref="D29"/>
    </sheetView>
  </sheetViews>
  <sheetFormatPr defaultColWidth="9.140625" defaultRowHeight="15"/>
  <cols>
    <col min="1" max="1" width="5.7109375" style="115" customWidth="1"/>
    <col min="2" max="2" width="19.7109375" style="115" customWidth="1"/>
    <col min="3" max="3" width="18" style="115" bestFit="1" customWidth="1"/>
    <col min="4" max="4" width="14.42578125" style="115" bestFit="1" customWidth="1"/>
    <col min="5" max="5" width="16.28515625" style="115" bestFit="1" customWidth="1"/>
    <col min="6" max="6" width="12" style="115" bestFit="1" customWidth="1"/>
    <col min="7" max="7" width="16.85546875" style="115" customWidth="1"/>
    <col min="8" max="8" width="18.28515625" style="115" customWidth="1"/>
    <col min="9" max="16384" width="9.140625" style="115"/>
  </cols>
  <sheetData>
    <row r="1" spans="2:18" ht="50.1" customHeight="1"/>
    <row r="2" spans="2:18" ht="20.100000000000001" customHeight="1">
      <c r="B2" s="116" t="s">
        <v>0</v>
      </c>
      <c r="C2" s="156"/>
      <c r="D2" s="156"/>
      <c r="E2" s="156"/>
      <c r="F2" s="156"/>
      <c r="G2" s="156"/>
      <c r="H2" s="156"/>
      <c r="I2" s="156"/>
      <c r="J2" s="156"/>
      <c r="K2" s="157"/>
      <c r="L2" s="157"/>
      <c r="M2" s="158"/>
      <c r="N2" s="158"/>
      <c r="O2" s="156"/>
      <c r="P2" s="156"/>
      <c r="Q2" s="156"/>
      <c r="R2" s="156"/>
    </row>
    <row r="3" spans="2:18" ht="30" customHeight="1">
      <c r="B3" s="159"/>
      <c r="C3" s="160" t="s">
        <v>1</v>
      </c>
      <c r="D3" s="160"/>
      <c r="E3" s="160"/>
      <c r="F3" s="160"/>
      <c r="G3" s="160"/>
      <c r="H3" s="161"/>
    </row>
    <row r="4" spans="2:18" ht="30" customHeight="1">
      <c r="B4" s="162" t="s">
        <v>2</v>
      </c>
      <c r="C4" s="163" t="s">
        <v>3</v>
      </c>
      <c r="D4" s="163" t="s">
        <v>4</v>
      </c>
      <c r="E4" s="163" t="s">
        <v>5</v>
      </c>
      <c r="F4" s="163" t="s">
        <v>6</v>
      </c>
      <c r="G4" s="118" t="s">
        <v>7</v>
      </c>
      <c r="H4" s="163" t="s">
        <v>8</v>
      </c>
    </row>
    <row r="5" spans="2:18" ht="15.75">
      <c r="B5" s="164">
        <v>44044</v>
      </c>
      <c r="C5" s="165">
        <v>281</v>
      </c>
      <c r="D5" s="165">
        <v>396</v>
      </c>
      <c r="E5" s="165">
        <v>2273</v>
      </c>
      <c r="F5" s="165"/>
      <c r="G5" s="165"/>
      <c r="H5" s="165">
        <f>SUM(Table1[[#This Row],[Presencial]:[Redes Sociales]])</f>
        <v>2950</v>
      </c>
    </row>
    <row r="6" spans="2:18" ht="15" customHeight="1">
      <c r="B6" s="164">
        <v>44075</v>
      </c>
      <c r="C6" s="165">
        <v>474</v>
      </c>
      <c r="D6" s="165">
        <v>295</v>
      </c>
      <c r="E6" s="165">
        <v>2512</v>
      </c>
      <c r="F6" s="165"/>
      <c r="G6" s="165"/>
      <c r="H6" s="165">
        <f>SUM(Table1[[#This Row],[Presencial]:[Redes Sociales]])</f>
        <v>3281</v>
      </c>
    </row>
    <row r="7" spans="2:18" ht="15" customHeight="1">
      <c r="B7" s="164">
        <v>44105</v>
      </c>
      <c r="C7" s="165">
        <v>659</v>
      </c>
      <c r="D7" s="165">
        <v>361</v>
      </c>
      <c r="E7" s="165">
        <v>2857</v>
      </c>
      <c r="F7" s="165"/>
      <c r="G7" s="165"/>
      <c r="H7" s="165">
        <f>SUM(Table1[[#This Row],[Presencial]:[Redes Sociales]])</f>
        <v>3877</v>
      </c>
    </row>
    <row r="8" spans="2:18" ht="15" customHeight="1">
      <c r="B8" s="164">
        <v>44136</v>
      </c>
      <c r="C8" s="165">
        <v>859</v>
      </c>
      <c r="D8" s="165">
        <v>1375</v>
      </c>
      <c r="E8" s="165">
        <v>1589</v>
      </c>
      <c r="F8" s="165">
        <v>408</v>
      </c>
      <c r="G8" s="165">
        <v>78</v>
      </c>
      <c r="H8" s="165">
        <f>SUM(Table1[[#This Row],[Presencial]:[Redes Sociales]])</f>
        <v>4309</v>
      </c>
    </row>
    <row r="9" spans="2:18" ht="15" customHeight="1">
      <c r="B9" s="164">
        <v>44166</v>
      </c>
      <c r="C9" s="165">
        <v>764</v>
      </c>
      <c r="D9" s="165">
        <v>1348</v>
      </c>
      <c r="E9" s="165">
        <v>2259</v>
      </c>
      <c r="F9" s="165">
        <v>571</v>
      </c>
      <c r="G9" s="165">
        <v>176</v>
      </c>
      <c r="H9" s="165">
        <f>SUM(Table1[[#This Row],[Presencial]:[Redes Sociales]])</f>
        <v>5118</v>
      </c>
    </row>
    <row r="10" spans="2:18" ht="15" customHeight="1">
      <c r="B10" s="164">
        <v>44197</v>
      </c>
      <c r="C10" s="165">
        <v>655</v>
      </c>
      <c r="D10" s="165">
        <v>1419</v>
      </c>
      <c r="E10" s="165">
        <v>1966</v>
      </c>
      <c r="F10" s="165">
        <v>324</v>
      </c>
      <c r="G10" s="165">
        <v>135</v>
      </c>
      <c r="H10" s="165">
        <f>SUM(Table1[[#This Row],[Presencial]:[Redes Sociales]])</f>
        <v>4499</v>
      </c>
    </row>
    <row r="11" spans="2:18" ht="15" customHeight="1">
      <c r="B11" s="164">
        <v>44228</v>
      </c>
      <c r="C11" s="165">
        <v>888</v>
      </c>
      <c r="D11" s="165">
        <v>1889</v>
      </c>
      <c r="E11" s="165">
        <v>2640</v>
      </c>
      <c r="F11" s="165">
        <v>609</v>
      </c>
      <c r="G11" s="165">
        <v>111</v>
      </c>
      <c r="H11" s="165">
        <f>SUM(Table1[[#This Row],[Presencial]:[Redes Sociales]])</f>
        <v>6137</v>
      </c>
    </row>
    <row r="12" spans="2:18" ht="15.75">
      <c r="B12" s="166">
        <v>44256</v>
      </c>
      <c r="C12" s="167">
        <v>1157</v>
      </c>
      <c r="D12" s="168">
        <v>1907</v>
      </c>
      <c r="E12" s="168">
        <v>3793</v>
      </c>
      <c r="F12" s="168">
        <v>333</v>
      </c>
      <c r="G12" s="168">
        <v>235</v>
      </c>
      <c r="H12" s="165">
        <f>SUM(Table1[[#This Row],[Presencial]:[Redes Sociales]])</f>
        <v>7425</v>
      </c>
    </row>
    <row r="13" spans="2:18" ht="15.75">
      <c r="B13" s="164">
        <v>44287</v>
      </c>
      <c r="C13" s="169">
        <v>1022</v>
      </c>
      <c r="D13" s="165">
        <v>1430</v>
      </c>
      <c r="E13" s="165">
        <v>3309</v>
      </c>
      <c r="F13" s="165">
        <v>158</v>
      </c>
      <c r="G13" s="165">
        <v>218</v>
      </c>
      <c r="H13" s="165">
        <f>SUM(Table1[[#This Row],[Presencial]:[Redes Sociales]])</f>
        <v>6137</v>
      </c>
    </row>
    <row r="14" spans="2:18" ht="15.75">
      <c r="B14" s="164">
        <v>44317</v>
      </c>
      <c r="C14" s="169">
        <v>1004</v>
      </c>
      <c r="D14" s="165">
        <v>2138</v>
      </c>
      <c r="E14" s="165">
        <v>3035</v>
      </c>
      <c r="F14" s="165">
        <v>159</v>
      </c>
      <c r="G14" s="165">
        <v>266</v>
      </c>
      <c r="H14" s="165">
        <f>SUM(Table1[[#This Row],[Presencial]:[Redes Sociales]])</f>
        <v>6602</v>
      </c>
    </row>
    <row r="15" spans="2:18" ht="15.75">
      <c r="B15" s="164">
        <v>44348</v>
      </c>
      <c r="C15" s="169">
        <v>1014</v>
      </c>
      <c r="D15" s="165">
        <v>2567</v>
      </c>
      <c r="E15" s="170">
        <v>3659</v>
      </c>
      <c r="F15" s="165">
        <v>158</v>
      </c>
      <c r="G15" s="165">
        <v>363</v>
      </c>
      <c r="H15" s="165">
        <f>SUM(Table1[[#This Row],[Presencial]:[Redes Sociales]])</f>
        <v>7761</v>
      </c>
    </row>
    <row r="16" spans="2:18" ht="15.75">
      <c r="B16" s="166">
        <v>44378</v>
      </c>
      <c r="C16" s="167">
        <v>1090</v>
      </c>
      <c r="D16" s="168">
        <v>2531</v>
      </c>
      <c r="E16" s="171">
        <v>3014</v>
      </c>
      <c r="F16" s="168">
        <v>211</v>
      </c>
      <c r="G16" s="168">
        <v>407</v>
      </c>
      <c r="H16" s="165">
        <f>SUM(Table1[[#This Row],[Presencial]:[Redes Sociales]])</f>
        <v>7253</v>
      </c>
    </row>
    <row r="17" spans="2:8" ht="15.75">
      <c r="B17" s="166">
        <v>44409</v>
      </c>
      <c r="C17" s="167">
        <v>1011</v>
      </c>
      <c r="D17" s="168">
        <v>2170</v>
      </c>
      <c r="E17" s="171">
        <v>2716</v>
      </c>
      <c r="F17" s="168">
        <v>169</v>
      </c>
      <c r="G17" s="168">
        <v>367</v>
      </c>
      <c r="H17" s="165">
        <f>SUM(Table1[[#This Row],[Presencial]:[Redes Sociales]])</f>
        <v>6433</v>
      </c>
    </row>
    <row r="18" spans="2:8" ht="15.75">
      <c r="B18" s="164">
        <v>44440</v>
      </c>
      <c r="C18" s="169">
        <v>919</v>
      </c>
      <c r="D18" s="165">
        <v>2171</v>
      </c>
      <c r="E18" s="170">
        <v>2331</v>
      </c>
      <c r="F18" s="165">
        <v>141</v>
      </c>
      <c r="G18" s="165">
        <v>214</v>
      </c>
      <c r="H18" s="165">
        <f>SUM(Table1[[#This Row],[Presencial]:[Redes Sociales]])</f>
        <v>5776</v>
      </c>
    </row>
    <row r="19" spans="2:8" ht="15.75">
      <c r="B19" s="164">
        <v>44470</v>
      </c>
      <c r="C19" s="172">
        <v>795</v>
      </c>
      <c r="D19" s="173">
        <v>2384</v>
      </c>
      <c r="E19" s="174">
        <v>2470</v>
      </c>
      <c r="F19" s="173">
        <v>2144</v>
      </c>
      <c r="G19" s="173">
        <v>1108</v>
      </c>
      <c r="H19" s="173">
        <v>8901</v>
      </c>
    </row>
    <row r="20" spans="2:8" ht="15.75">
      <c r="B20" s="164">
        <v>44501</v>
      </c>
      <c r="C20" s="172">
        <v>897</v>
      </c>
      <c r="D20" s="173">
        <v>2379</v>
      </c>
      <c r="E20" s="173">
        <v>2660</v>
      </c>
      <c r="F20" s="173">
        <v>917</v>
      </c>
      <c r="G20" s="173">
        <v>355</v>
      </c>
      <c r="H20" s="173">
        <v>7208</v>
      </c>
    </row>
    <row r="21" spans="2:8" ht="15.75">
      <c r="B21" s="166">
        <v>44531</v>
      </c>
      <c r="C21" s="175">
        <v>679</v>
      </c>
      <c r="D21" s="176">
        <v>1736</v>
      </c>
      <c r="E21" s="176">
        <v>2258</v>
      </c>
      <c r="F21" s="176">
        <v>1831</v>
      </c>
      <c r="G21" s="176">
        <v>268</v>
      </c>
      <c r="H21" s="176">
        <v>6772</v>
      </c>
    </row>
    <row r="22" spans="2:8" ht="15.75">
      <c r="B22" s="164">
        <v>44562</v>
      </c>
      <c r="C22" s="172">
        <v>671</v>
      </c>
      <c r="D22" s="173">
        <v>1419</v>
      </c>
      <c r="E22" s="173">
        <v>1971</v>
      </c>
      <c r="F22" s="173">
        <v>324</v>
      </c>
      <c r="G22" s="173">
        <v>259</v>
      </c>
      <c r="H22" s="173">
        <v>4644</v>
      </c>
    </row>
    <row r="23" spans="2:8" ht="15.75">
      <c r="B23" s="164">
        <v>44593</v>
      </c>
      <c r="C23" s="172">
        <v>1051</v>
      </c>
      <c r="D23" s="173">
        <v>1929</v>
      </c>
      <c r="E23" s="173">
        <v>2809</v>
      </c>
      <c r="F23" s="173">
        <v>1009</v>
      </c>
      <c r="G23" s="173">
        <v>302</v>
      </c>
      <c r="H23" s="173">
        <v>7100</v>
      </c>
    </row>
    <row r="24" spans="2:8" ht="15.75">
      <c r="B24" s="164">
        <v>44621</v>
      </c>
      <c r="C24" s="172">
        <v>1154</v>
      </c>
      <c r="D24" s="173">
        <v>2101</v>
      </c>
      <c r="E24" s="173">
        <v>2841</v>
      </c>
      <c r="F24" s="173">
        <v>828</v>
      </c>
      <c r="G24" s="173">
        <v>318</v>
      </c>
      <c r="H24" s="173">
        <v>7242</v>
      </c>
    </row>
    <row r="25" spans="2:8" ht="15.75">
      <c r="B25" s="177" t="s">
        <v>9</v>
      </c>
      <c r="C25" s="178">
        <f>SUBTOTAL(109,C22:C24)</f>
        <v>2876</v>
      </c>
      <c r="D25" s="179">
        <f t="shared" ref="D25:G25" si="0">SUBTOTAL(109,D22:D24)</f>
        <v>5449</v>
      </c>
      <c r="E25" s="179">
        <f t="shared" si="0"/>
        <v>7621</v>
      </c>
      <c r="F25" s="179">
        <f t="shared" si="0"/>
        <v>2161</v>
      </c>
      <c r="G25" s="179">
        <f t="shared" si="0"/>
        <v>879</v>
      </c>
      <c r="H25" s="179">
        <v>18986</v>
      </c>
    </row>
    <row r="27" spans="2:8">
      <c r="B27" s="115" t="s">
        <v>10</v>
      </c>
    </row>
  </sheetData>
  <mergeCells count="1">
    <mergeCell ref="C3:H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I300"/>
  <sheetViews>
    <sheetView showGridLines="0" tabSelected="1" topLeftCell="A282" workbookViewId="0">
      <selection activeCell="B296" sqref="B296:I296"/>
    </sheetView>
  </sheetViews>
  <sheetFormatPr defaultColWidth="21.140625" defaultRowHeight="15"/>
  <cols>
    <col min="1" max="1" width="5.7109375" style="47" customWidth="1"/>
    <col min="2" max="2" width="14" style="49" customWidth="1"/>
    <col min="3" max="3" width="62.140625" style="47" bestFit="1" customWidth="1"/>
    <col min="4" max="4" width="17" style="53" bestFit="1" customWidth="1"/>
    <col min="5" max="5" width="19.5703125" style="53" customWidth="1"/>
    <col min="6" max="6" width="15.42578125" style="53" bestFit="1" customWidth="1"/>
    <col min="7" max="7" width="11.140625" style="53" bestFit="1" customWidth="1"/>
    <col min="8" max="8" width="15.28515625" style="53" customWidth="1"/>
    <col min="9" max="9" width="20.28515625" style="53" customWidth="1"/>
    <col min="10" max="16384" width="21.140625" style="47"/>
  </cols>
  <sheetData>
    <row r="1" spans="2:9" ht="50.1" customHeight="1"/>
    <row r="2" spans="2:9" ht="20.100000000000001" customHeight="1">
      <c r="B2" s="16" t="s">
        <v>11</v>
      </c>
    </row>
    <row r="3" spans="2:9" ht="30" customHeight="1">
      <c r="B3" s="67"/>
      <c r="C3" s="145" t="s">
        <v>12</v>
      </c>
      <c r="D3" s="145"/>
      <c r="E3" s="145"/>
      <c r="F3" s="145"/>
      <c r="G3" s="145"/>
      <c r="H3" s="145"/>
      <c r="I3" s="146"/>
    </row>
    <row r="4" spans="2:9" s="48" customFormat="1" ht="30" customHeight="1">
      <c r="B4" s="68" t="s">
        <v>2</v>
      </c>
      <c r="C4" s="45" t="s">
        <v>13</v>
      </c>
      <c r="D4" s="45" t="s">
        <v>3</v>
      </c>
      <c r="E4" s="45" t="s">
        <v>14</v>
      </c>
      <c r="F4" s="45" t="s">
        <v>15</v>
      </c>
      <c r="G4" s="45" t="s">
        <v>6</v>
      </c>
      <c r="H4" s="45" t="s">
        <v>7</v>
      </c>
      <c r="I4" s="45" t="s">
        <v>16</v>
      </c>
    </row>
    <row r="5" spans="2:9" ht="15.75">
      <c r="B5" s="55">
        <v>44166</v>
      </c>
      <c r="C5" s="56" t="s">
        <v>17</v>
      </c>
      <c r="D5" s="57">
        <v>244</v>
      </c>
      <c r="E5" s="57">
        <v>424</v>
      </c>
      <c r="F5" s="57">
        <v>388</v>
      </c>
      <c r="G5" s="57">
        <v>105</v>
      </c>
      <c r="H5" s="57"/>
      <c r="I5" s="57">
        <v>1161</v>
      </c>
    </row>
    <row r="6" spans="2:9" ht="15.75">
      <c r="B6" s="55">
        <v>44167</v>
      </c>
      <c r="C6" s="56" t="s">
        <v>18</v>
      </c>
      <c r="D6" s="57">
        <v>90</v>
      </c>
      <c r="E6" s="57">
        <v>189</v>
      </c>
      <c r="F6" s="57">
        <v>479</v>
      </c>
      <c r="G6" s="57">
        <v>219</v>
      </c>
      <c r="H6" s="57"/>
      <c r="I6" s="57">
        <v>977</v>
      </c>
    </row>
    <row r="7" spans="2:9" ht="15.75">
      <c r="B7" s="55">
        <v>44168</v>
      </c>
      <c r="C7" s="56" t="s">
        <v>19</v>
      </c>
      <c r="D7" s="57"/>
      <c r="E7" s="57">
        <v>8</v>
      </c>
      <c r="F7" s="57">
        <v>1</v>
      </c>
      <c r="G7" s="57"/>
      <c r="H7" s="57"/>
      <c r="I7" s="57">
        <v>9</v>
      </c>
    </row>
    <row r="8" spans="2:9" ht="15.75">
      <c r="B8" s="55">
        <v>44169</v>
      </c>
      <c r="C8" s="56" t="s">
        <v>20</v>
      </c>
      <c r="D8" s="57"/>
      <c r="E8" s="57"/>
      <c r="F8" s="57"/>
      <c r="G8" s="57"/>
      <c r="H8" s="57"/>
      <c r="I8" s="57"/>
    </row>
    <row r="9" spans="2:9" ht="15.75">
      <c r="B9" s="55">
        <v>44170</v>
      </c>
      <c r="C9" s="56" t="s">
        <v>21</v>
      </c>
      <c r="D9" s="57">
        <v>26</v>
      </c>
      <c r="E9" s="57">
        <v>134</v>
      </c>
      <c r="F9" s="57">
        <v>338</v>
      </c>
      <c r="G9" s="57">
        <v>38</v>
      </c>
      <c r="H9" s="57"/>
      <c r="I9" s="57">
        <v>536</v>
      </c>
    </row>
    <row r="10" spans="2:9" ht="15.75">
      <c r="B10" s="55">
        <v>44171</v>
      </c>
      <c r="C10" s="56" t="s">
        <v>22</v>
      </c>
      <c r="D10" s="57">
        <v>23</v>
      </c>
      <c r="E10" s="57">
        <v>42</v>
      </c>
      <c r="F10" s="57">
        <v>79</v>
      </c>
      <c r="G10" s="57">
        <v>26</v>
      </c>
      <c r="H10" s="57"/>
      <c r="I10" s="57">
        <v>170</v>
      </c>
    </row>
    <row r="11" spans="2:9" ht="15.75">
      <c r="B11" s="55">
        <v>44172</v>
      </c>
      <c r="C11" s="56" t="s">
        <v>23</v>
      </c>
      <c r="D11" s="57">
        <v>129</v>
      </c>
      <c r="E11" s="57"/>
      <c r="F11" s="57"/>
      <c r="G11" s="57"/>
      <c r="H11" s="57"/>
      <c r="I11" s="57">
        <v>129</v>
      </c>
    </row>
    <row r="12" spans="2:9" ht="15.75">
      <c r="B12" s="55">
        <v>44173</v>
      </c>
      <c r="C12" s="56" t="s">
        <v>24</v>
      </c>
      <c r="D12" s="57">
        <v>81</v>
      </c>
      <c r="E12" s="57">
        <v>78</v>
      </c>
      <c r="F12" s="57">
        <v>529</v>
      </c>
      <c r="G12" s="57">
        <v>51</v>
      </c>
      <c r="H12" s="57"/>
      <c r="I12" s="57">
        <v>739</v>
      </c>
    </row>
    <row r="13" spans="2:9" ht="15.75">
      <c r="B13" s="55">
        <v>44174</v>
      </c>
      <c r="C13" s="56" t="s">
        <v>25</v>
      </c>
      <c r="D13" s="57">
        <v>17</v>
      </c>
      <c r="E13" s="57">
        <v>24</v>
      </c>
      <c r="F13" s="57">
        <v>39</v>
      </c>
      <c r="G13" s="57">
        <v>19</v>
      </c>
      <c r="H13" s="57"/>
      <c r="I13" s="57">
        <v>99</v>
      </c>
    </row>
    <row r="14" spans="2:9" ht="15.75">
      <c r="B14" s="55">
        <v>44175</v>
      </c>
      <c r="C14" s="56" t="s">
        <v>26</v>
      </c>
      <c r="D14" s="57">
        <v>65</v>
      </c>
      <c r="E14" s="57">
        <v>30</v>
      </c>
      <c r="F14" s="57">
        <v>27</v>
      </c>
      <c r="G14" s="57">
        <v>9</v>
      </c>
      <c r="H14" s="57"/>
      <c r="I14" s="57">
        <v>2</v>
      </c>
    </row>
    <row r="15" spans="2:9" ht="15.75">
      <c r="B15" s="55">
        <v>44176</v>
      </c>
      <c r="C15" s="56" t="s">
        <v>27</v>
      </c>
      <c r="D15" s="57"/>
      <c r="E15" s="57"/>
      <c r="F15" s="57">
        <v>2</v>
      </c>
      <c r="G15" s="57"/>
      <c r="H15" s="57"/>
      <c r="I15" s="57"/>
    </row>
    <row r="16" spans="2:9" ht="15.75">
      <c r="B16" s="55">
        <v>44176</v>
      </c>
      <c r="C16" s="56" t="s">
        <v>28</v>
      </c>
      <c r="D16" s="57"/>
      <c r="E16" s="57"/>
      <c r="F16" s="57"/>
      <c r="G16" s="57"/>
      <c r="H16" s="57"/>
      <c r="I16" s="57"/>
    </row>
    <row r="17" spans="2:9" ht="15.75">
      <c r="B17" s="55">
        <v>44177</v>
      </c>
      <c r="C17" s="56" t="s">
        <v>29</v>
      </c>
      <c r="D17" s="57"/>
      <c r="E17" s="57"/>
      <c r="F17" s="57"/>
      <c r="G17" s="57"/>
      <c r="H17" s="57"/>
      <c r="I17" s="57"/>
    </row>
    <row r="18" spans="2:9" ht="15.75">
      <c r="B18" s="55">
        <v>44178</v>
      </c>
      <c r="C18" s="56" t="s">
        <v>30</v>
      </c>
      <c r="D18" s="57"/>
      <c r="E18" s="57"/>
      <c r="F18" s="57"/>
      <c r="G18" s="57"/>
      <c r="H18" s="57"/>
      <c r="I18" s="57"/>
    </row>
    <row r="19" spans="2:9" ht="15.75">
      <c r="B19" s="55">
        <v>44177</v>
      </c>
      <c r="C19" s="56" t="s">
        <v>31</v>
      </c>
      <c r="D19" s="57"/>
      <c r="E19" s="57"/>
      <c r="F19" s="57"/>
      <c r="G19" s="57"/>
      <c r="H19" s="57"/>
      <c r="I19" s="57"/>
    </row>
    <row r="20" spans="2:9" ht="15.75">
      <c r="B20" s="55">
        <v>44177</v>
      </c>
      <c r="C20" s="56" t="s">
        <v>32</v>
      </c>
      <c r="D20" s="57">
        <v>89</v>
      </c>
      <c r="E20" s="57">
        <v>419</v>
      </c>
      <c r="F20" s="57">
        <v>377</v>
      </c>
      <c r="G20" s="57">
        <v>104</v>
      </c>
      <c r="H20" s="57">
        <v>176</v>
      </c>
      <c r="I20" s="57">
        <v>989</v>
      </c>
    </row>
    <row r="21" spans="2:9" s="44" customFormat="1" ht="15.75">
      <c r="B21" s="58">
        <v>44177</v>
      </c>
      <c r="C21" s="59" t="s">
        <v>8</v>
      </c>
      <c r="D21" s="60">
        <v>764</v>
      </c>
      <c r="E21" s="60">
        <v>1348</v>
      </c>
      <c r="F21" s="60">
        <v>2259</v>
      </c>
      <c r="G21" s="60">
        <v>571</v>
      </c>
      <c r="H21" s="60">
        <v>176</v>
      </c>
      <c r="I21" s="60">
        <v>5118</v>
      </c>
    </row>
    <row r="22" spans="2:9" ht="15.75">
      <c r="B22" s="55">
        <v>44197</v>
      </c>
      <c r="C22" s="56" t="s">
        <v>17</v>
      </c>
      <c r="D22" s="57">
        <v>221</v>
      </c>
      <c r="E22" s="57">
        <v>400</v>
      </c>
      <c r="F22" s="57">
        <v>389</v>
      </c>
      <c r="G22" s="57">
        <v>39</v>
      </c>
      <c r="H22" s="57"/>
      <c r="I22" s="57">
        <v>1049</v>
      </c>
    </row>
    <row r="23" spans="2:9" ht="15.75">
      <c r="B23" s="55">
        <v>44197</v>
      </c>
      <c r="C23" s="56" t="s">
        <v>18</v>
      </c>
      <c r="D23" s="57">
        <v>84</v>
      </c>
      <c r="E23" s="57">
        <v>98</v>
      </c>
      <c r="F23" s="57">
        <v>321</v>
      </c>
      <c r="G23" s="57">
        <v>60</v>
      </c>
      <c r="H23" s="57"/>
      <c r="I23" s="57">
        <v>563</v>
      </c>
    </row>
    <row r="24" spans="2:9" ht="15.75">
      <c r="B24" s="55">
        <v>44198</v>
      </c>
      <c r="C24" s="56" t="s">
        <v>19</v>
      </c>
      <c r="D24" s="57">
        <v>2</v>
      </c>
      <c r="E24" s="57">
        <v>2</v>
      </c>
      <c r="F24" s="57"/>
      <c r="G24" s="57"/>
      <c r="H24" s="57"/>
      <c r="I24" s="57">
        <v>4</v>
      </c>
    </row>
    <row r="25" spans="2:9" ht="15.75">
      <c r="B25" s="55">
        <v>44199</v>
      </c>
      <c r="C25" s="56" t="s">
        <v>20</v>
      </c>
      <c r="D25" s="57"/>
      <c r="E25" s="57"/>
      <c r="F25" s="57"/>
      <c r="G25" s="57"/>
      <c r="H25" s="57"/>
      <c r="I25" s="57"/>
    </row>
    <row r="26" spans="2:9" ht="15.75">
      <c r="B26" s="55">
        <v>44200</v>
      </c>
      <c r="C26" s="56" t="s">
        <v>21</v>
      </c>
      <c r="D26" s="57">
        <v>38</v>
      </c>
      <c r="E26" s="57">
        <v>80</v>
      </c>
      <c r="F26" s="57">
        <v>327</v>
      </c>
      <c r="G26" s="57">
        <v>18</v>
      </c>
      <c r="H26" s="57"/>
      <c r="I26" s="57">
        <v>463</v>
      </c>
    </row>
    <row r="27" spans="2:9" ht="15.75">
      <c r="B27" s="55">
        <v>44201</v>
      </c>
      <c r="C27" s="56" t="s">
        <v>22</v>
      </c>
      <c r="D27" s="57">
        <v>17</v>
      </c>
      <c r="E27" s="57">
        <v>35</v>
      </c>
      <c r="F27" s="57">
        <v>76</v>
      </c>
      <c r="G27" s="57">
        <v>23</v>
      </c>
      <c r="H27" s="57"/>
      <c r="I27" s="57">
        <v>151</v>
      </c>
    </row>
    <row r="28" spans="2:9" ht="15.75">
      <c r="B28" s="55">
        <v>44200</v>
      </c>
      <c r="C28" s="56" t="s">
        <v>23</v>
      </c>
      <c r="D28" s="57">
        <v>100</v>
      </c>
      <c r="E28" s="57"/>
      <c r="F28" s="57"/>
      <c r="G28" s="57"/>
      <c r="H28" s="57"/>
      <c r="I28" s="57">
        <v>100</v>
      </c>
    </row>
    <row r="29" spans="2:9" ht="15.75">
      <c r="B29" s="55">
        <v>44201</v>
      </c>
      <c r="C29" s="56" t="s">
        <v>24</v>
      </c>
      <c r="D29" s="57">
        <v>109</v>
      </c>
      <c r="E29" s="57">
        <v>77</v>
      </c>
      <c r="F29" s="57">
        <v>625</v>
      </c>
      <c r="G29" s="57">
        <v>40</v>
      </c>
      <c r="H29" s="57"/>
      <c r="I29" s="57">
        <v>851</v>
      </c>
    </row>
    <row r="30" spans="2:9" ht="15.75">
      <c r="B30" s="55">
        <v>44202</v>
      </c>
      <c r="C30" s="56" t="s">
        <v>25</v>
      </c>
      <c r="D30" s="57">
        <v>28</v>
      </c>
      <c r="E30" s="57">
        <v>31</v>
      </c>
      <c r="F30" s="57">
        <v>20</v>
      </c>
      <c r="G30" s="57">
        <v>6</v>
      </c>
      <c r="H30" s="57"/>
      <c r="I30" s="57">
        <v>85</v>
      </c>
    </row>
    <row r="31" spans="2:9" ht="15.75">
      <c r="B31" s="55">
        <v>44203</v>
      </c>
      <c r="C31" s="56" t="s">
        <v>26</v>
      </c>
      <c r="D31" s="57">
        <v>53</v>
      </c>
      <c r="E31" s="57">
        <v>74</v>
      </c>
      <c r="F31" s="57">
        <v>98</v>
      </c>
      <c r="G31" s="57">
        <v>9</v>
      </c>
      <c r="H31" s="57"/>
      <c r="I31" s="57">
        <v>234</v>
      </c>
    </row>
    <row r="32" spans="2:9" ht="15.75">
      <c r="B32" s="55">
        <v>44204</v>
      </c>
      <c r="C32" s="56" t="s">
        <v>27</v>
      </c>
      <c r="D32" s="57"/>
      <c r="E32" s="57"/>
      <c r="F32" s="57"/>
      <c r="G32" s="57"/>
      <c r="H32" s="57"/>
      <c r="I32" s="57"/>
    </row>
    <row r="33" spans="2:9" ht="15.75">
      <c r="B33" s="55">
        <v>44204</v>
      </c>
      <c r="C33" s="56" t="s">
        <v>28</v>
      </c>
      <c r="D33" s="57"/>
      <c r="E33" s="57"/>
      <c r="F33" s="57"/>
      <c r="G33" s="57"/>
      <c r="H33" s="57"/>
      <c r="I33" s="57"/>
    </row>
    <row r="34" spans="2:9" ht="15.75">
      <c r="B34" s="55">
        <v>44205</v>
      </c>
      <c r="C34" s="56" t="s">
        <v>29</v>
      </c>
      <c r="D34" s="57"/>
      <c r="E34" s="57"/>
      <c r="F34" s="57"/>
      <c r="G34" s="57"/>
      <c r="H34" s="57"/>
      <c r="I34" s="57"/>
    </row>
    <row r="35" spans="2:9" ht="15.75">
      <c r="B35" s="55">
        <v>44206</v>
      </c>
      <c r="C35" s="56" t="s">
        <v>30</v>
      </c>
      <c r="D35" s="57"/>
      <c r="E35" s="57"/>
      <c r="F35" s="57"/>
      <c r="G35" s="57"/>
      <c r="H35" s="57"/>
      <c r="I35" s="57"/>
    </row>
    <row r="36" spans="2:9" ht="15.75">
      <c r="B36" s="55">
        <v>44207</v>
      </c>
      <c r="C36" s="56" t="s">
        <v>31</v>
      </c>
      <c r="D36" s="57"/>
      <c r="E36" s="57"/>
      <c r="F36" s="57"/>
      <c r="G36" s="57"/>
      <c r="H36" s="57"/>
      <c r="I36" s="57"/>
    </row>
    <row r="37" spans="2:9" ht="15.75">
      <c r="B37" s="55">
        <v>44207</v>
      </c>
      <c r="C37" s="56" t="s">
        <v>32</v>
      </c>
      <c r="D37" s="57">
        <v>3</v>
      </c>
      <c r="E37" s="57">
        <v>622</v>
      </c>
      <c r="F37" s="57">
        <v>107</v>
      </c>
      <c r="G37" s="57">
        <v>129</v>
      </c>
      <c r="H37" s="57">
        <v>135</v>
      </c>
      <c r="I37" s="57">
        <v>996</v>
      </c>
    </row>
    <row r="38" spans="2:9" s="44" customFormat="1" ht="15.75">
      <c r="B38" s="61">
        <v>44207</v>
      </c>
      <c r="C38" s="59" t="s">
        <v>8</v>
      </c>
      <c r="D38" s="60">
        <v>655</v>
      </c>
      <c r="E38" s="60">
        <v>1419</v>
      </c>
      <c r="F38" s="60">
        <v>1966</v>
      </c>
      <c r="G38" s="60">
        <v>324</v>
      </c>
      <c r="H38" s="60">
        <v>135</v>
      </c>
      <c r="I38" s="60">
        <v>4499</v>
      </c>
    </row>
    <row r="39" spans="2:9" ht="15.75">
      <c r="B39" s="55">
        <v>44228</v>
      </c>
      <c r="C39" s="56" t="s">
        <v>17</v>
      </c>
      <c r="D39" s="57">
        <v>267</v>
      </c>
      <c r="E39" s="57">
        <v>337</v>
      </c>
      <c r="F39" s="57">
        <v>396</v>
      </c>
      <c r="G39" s="57">
        <v>99</v>
      </c>
      <c r="H39" s="57"/>
      <c r="I39" s="57"/>
    </row>
    <row r="40" spans="2:9" ht="15.75">
      <c r="B40" s="55">
        <v>44229</v>
      </c>
      <c r="C40" s="56" t="s">
        <v>18</v>
      </c>
      <c r="D40" s="57">
        <v>122</v>
      </c>
      <c r="E40" s="57">
        <v>136</v>
      </c>
      <c r="F40" s="57">
        <v>500</v>
      </c>
      <c r="G40" s="57">
        <v>164</v>
      </c>
      <c r="H40" s="57"/>
      <c r="I40" s="57"/>
    </row>
    <row r="41" spans="2:9" ht="15.75">
      <c r="B41" s="55">
        <v>44230</v>
      </c>
      <c r="C41" s="56" t="s">
        <v>19</v>
      </c>
      <c r="D41" s="57"/>
      <c r="E41" s="57"/>
      <c r="F41" s="57"/>
      <c r="G41" s="57"/>
      <c r="H41" s="57"/>
      <c r="I41" s="57"/>
    </row>
    <row r="42" spans="2:9" ht="15.75">
      <c r="B42" s="55">
        <v>44231</v>
      </c>
      <c r="C42" s="56" t="s">
        <v>20</v>
      </c>
      <c r="D42" s="57">
        <v>1</v>
      </c>
      <c r="E42" s="57"/>
      <c r="F42" s="57"/>
      <c r="G42" s="57"/>
      <c r="H42" s="57"/>
      <c r="I42" s="57"/>
    </row>
    <row r="43" spans="2:9" ht="15.75">
      <c r="B43" s="55">
        <v>44232</v>
      </c>
      <c r="C43" s="56" t="s">
        <v>21</v>
      </c>
      <c r="D43" s="57">
        <v>44</v>
      </c>
      <c r="E43" s="57">
        <v>114</v>
      </c>
      <c r="F43" s="57">
        <v>405</v>
      </c>
      <c r="G43" s="57">
        <v>67</v>
      </c>
      <c r="H43" s="57"/>
      <c r="I43" s="57"/>
    </row>
    <row r="44" spans="2:9" ht="15.75">
      <c r="B44" s="55">
        <v>44233</v>
      </c>
      <c r="C44" s="56" t="s">
        <v>22</v>
      </c>
      <c r="D44" s="57">
        <v>21</v>
      </c>
      <c r="E44" s="57">
        <v>50</v>
      </c>
      <c r="F44" s="57">
        <v>115</v>
      </c>
      <c r="G44" s="57">
        <v>35</v>
      </c>
      <c r="H44" s="57"/>
      <c r="I44" s="57"/>
    </row>
    <row r="45" spans="2:9" ht="15.75">
      <c r="B45" s="55">
        <v>44231</v>
      </c>
      <c r="C45" s="56" t="s">
        <v>23</v>
      </c>
      <c r="D45" s="57">
        <v>167</v>
      </c>
      <c r="E45" s="57"/>
      <c r="F45" s="57"/>
      <c r="G45" s="57"/>
      <c r="H45" s="57"/>
      <c r="I45" s="57"/>
    </row>
    <row r="46" spans="2:9" ht="15.75">
      <c r="B46" s="55">
        <v>44232</v>
      </c>
      <c r="C46" s="56" t="s">
        <v>24</v>
      </c>
      <c r="D46" s="57">
        <v>149</v>
      </c>
      <c r="E46" s="57">
        <v>184</v>
      </c>
      <c r="F46" s="57">
        <v>922</v>
      </c>
      <c r="G46" s="57">
        <v>107</v>
      </c>
      <c r="H46" s="57"/>
      <c r="I46" s="57"/>
    </row>
    <row r="47" spans="2:9" ht="15.75">
      <c r="B47" s="55">
        <v>44233</v>
      </c>
      <c r="C47" s="56" t="s">
        <v>25</v>
      </c>
      <c r="D47" s="57">
        <v>22</v>
      </c>
      <c r="E47" s="57">
        <v>82</v>
      </c>
      <c r="F47" s="57">
        <v>77</v>
      </c>
      <c r="G47" s="57">
        <v>10</v>
      </c>
      <c r="H47" s="57"/>
      <c r="I47" s="57"/>
    </row>
    <row r="48" spans="2:9" ht="15.75">
      <c r="B48" s="55">
        <v>44234</v>
      </c>
      <c r="C48" s="56" t="s">
        <v>26</v>
      </c>
      <c r="D48" s="57">
        <v>75</v>
      </c>
      <c r="E48" s="57">
        <v>105</v>
      </c>
      <c r="F48" s="57">
        <v>121</v>
      </c>
      <c r="G48" s="57">
        <v>27</v>
      </c>
      <c r="H48" s="57"/>
      <c r="I48" s="57"/>
    </row>
    <row r="49" spans="2:9" ht="15.75">
      <c r="B49" s="55">
        <v>44235</v>
      </c>
      <c r="C49" s="56" t="s">
        <v>27</v>
      </c>
      <c r="D49" s="57"/>
      <c r="E49" s="57"/>
      <c r="F49" s="57"/>
      <c r="G49" s="57"/>
      <c r="H49" s="57"/>
      <c r="I49" s="57"/>
    </row>
    <row r="50" spans="2:9" ht="15.75">
      <c r="B50" s="55">
        <v>44235</v>
      </c>
      <c r="C50" s="56" t="s">
        <v>28</v>
      </c>
      <c r="D50" s="57"/>
      <c r="E50" s="57"/>
      <c r="F50" s="57"/>
      <c r="G50" s="57"/>
      <c r="H50" s="57"/>
      <c r="I50" s="57"/>
    </row>
    <row r="51" spans="2:9" ht="15.75">
      <c r="B51" s="55">
        <v>44236</v>
      </c>
      <c r="C51" s="56" t="s">
        <v>29</v>
      </c>
      <c r="D51" s="57"/>
      <c r="E51" s="57"/>
      <c r="F51" s="57"/>
      <c r="G51" s="57"/>
      <c r="H51" s="57"/>
      <c r="I51" s="57"/>
    </row>
    <row r="52" spans="2:9" ht="15.75">
      <c r="B52" s="55">
        <v>44237</v>
      </c>
      <c r="C52" s="56" t="s">
        <v>30</v>
      </c>
      <c r="D52" s="57"/>
      <c r="E52" s="57"/>
      <c r="F52" s="57"/>
      <c r="G52" s="57"/>
      <c r="H52" s="57"/>
      <c r="I52" s="57"/>
    </row>
    <row r="53" spans="2:9" ht="15.75">
      <c r="B53" s="55">
        <v>44238</v>
      </c>
      <c r="C53" s="56" t="s">
        <v>31</v>
      </c>
      <c r="D53" s="57"/>
      <c r="E53" s="57"/>
      <c r="F53" s="57"/>
      <c r="G53" s="57"/>
      <c r="H53" s="57"/>
      <c r="I53" s="57"/>
    </row>
    <row r="54" spans="2:9" ht="15.75">
      <c r="B54" s="55">
        <v>44238</v>
      </c>
      <c r="C54" s="56" t="s">
        <v>32</v>
      </c>
      <c r="D54" s="57">
        <v>20</v>
      </c>
      <c r="E54" s="57">
        <v>881</v>
      </c>
      <c r="F54" s="57">
        <v>104</v>
      </c>
      <c r="G54" s="57">
        <v>100</v>
      </c>
      <c r="H54" s="57">
        <v>111</v>
      </c>
      <c r="I54" s="57"/>
    </row>
    <row r="55" spans="2:9" s="44" customFormat="1" ht="15.75">
      <c r="B55" s="61">
        <v>44238</v>
      </c>
      <c r="C55" s="62" t="s">
        <v>8</v>
      </c>
      <c r="D55" s="60">
        <v>888</v>
      </c>
      <c r="E55" s="60">
        <v>1889</v>
      </c>
      <c r="F55" s="60">
        <v>2640</v>
      </c>
      <c r="G55" s="60">
        <v>609</v>
      </c>
      <c r="H55" s="60">
        <v>111</v>
      </c>
      <c r="I55" s="60">
        <v>6137</v>
      </c>
    </row>
    <row r="56" spans="2:9" ht="15.75">
      <c r="B56" s="55">
        <v>44256</v>
      </c>
      <c r="C56" s="56" t="s">
        <v>17</v>
      </c>
      <c r="D56" s="57">
        <v>319</v>
      </c>
      <c r="E56" s="57">
        <v>391</v>
      </c>
      <c r="F56" s="57">
        <v>692</v>
      </c>
      <c r="G56" s="57">
        <v>44</v>
      </c>
      <c r="H56" s="57">
        <v>12</v>
      </c>
      <c r="I56" s="57">
        <v>1458</v>
      </c>
    </row>
    <row r="57" spans="2:9" ht="15.75">
      <c r="B57" s="55">
        <v>44257</v>
      </c>
      <c r="C57" s="56" t="s">
        <v>18</v>
      </c>
      <c r="D57" s="57">
        <v>134</v>
      </c>
      <c r="E57" s="57">
        <v>152</v>
      </c>
      <c r="F57" s="57">
        <v>649</v>
      </c>
      <c r="G57" s="57">
        <v>88</v>
      </c>
      <c r="H57" s="57">
        <v>37</v>
      </c>
      <c r="I57" s="57">
        <v>1060</v>
      </c>
    </row>
    <row r="58" spans="2:9" ht="15.75">
      <c r="B58" s="55">
        <v>44258</v>
      </c>
      <c r="C58" s="56" t="s">
        <v>19</v>
      </c>
      <c r="D58" s="57"/>
      <c r="E58" s="57">
        <v>10</v>
      </c>
      <c r="F58" s="57">
        <v>4</v>
      </c>
      <c r="G58" s="57"/>
      <c r="H58" s="57"/>
      <c r="I58" s="57">
        <v>14</v>
      </c>
    </row>
    <row r="59" spans="2:9" ht="15.75">
      <c r="B59" s="55">
        <v>44259</v>
      </c>
      <c r="C59" s="56" t="s">
        <v>20</v>
      </c>
      <c r="D59" s="57">
        <v>2</v>
      </c>
      <c r="E59" s="57"/>
      <c r="F59" s="57"/>
      <c r="G59" s="57"/>
      <c r="H59" s="57"/>
      <c r="I59" s="57">
        <v>2</v>
      </c>
    </row>
    <row r="60" spans="2:9" ht="15.75">
      <c r="B60" s="55">
        <v>44260</v>
      </c>
      <c r="C60" s="56" t="s">
        <v>21</v>
      </c>
      <c r="D60" s="57">
        <v>22</v>
      </c>
      <c r="E60" s="57">
        <v>137</v>
      </c>
      <c r="F60" s="57">
        <v>519</v>
      </c>
      <c r="G60" s="57">
        <v>22</v>
      </c>
      <c r="H60" s="57">
        <v>2</v>
      </c>
      <c r="I60" s="57">
        <v>682</v>
      </c>
    </row>
    <row r="61" spans="2:9" ht="15.75">
      <c r="B61" s="55">
        <v>44261</v>
      </c>
      <c r="C61" s="56" t="s">
        <v>22</v>
      </c>
      <c r="D61" s="57">
        <v>19</v>
      </c>
      <c r="E61" s="57">
        <v>52</v>
      </c>
      <c r="F61" s="57">
        <v>156</v>
      </c>
      <c r="G61" s="57">
        <v>17</v>
      </c>
      <c r="H61" s="57">
        <v>50</v>
      </c>
      <c r="I61" s="57">
        <v>294</v>
      </c>
    </row>
    <row r="62" spans="2:9" ht="15.75">
      <c r="B62" s="55">
        <v>44262</v>
      </c>
      <c r="C62" s="56" t="s">
        <v>23</v>
      </c>
      <c r="D62" s="57">
        <v>387</v>
      </c>
      <c r="E62" s="57"/>
      <c r="F62" s="57"/>
      <c r="G62" s="57"/>
      <c r="H62" s="57"/>
      <c r="I62" s="57">
        <v>387</v>
      </c>
    </row>
    <row r="63" spans="2:9" ht="15.75">
      <c r="B63" s="55">
        <v>44263</v>
      </c>
      <c r="C63" s="56" t="s">
        <v>24</v>
      </c>
      <c r="D63" s="57">
        <v>126</v>
      </c>
      <c r="E63" s="57">
        <v>322</v>
      </c>
      <c r="F63" s="57">
        <v>1270</v>
      </c>
      <c r="G63" s="57">
        <v>81</v>
      </c>
      <c r="H63" s="57">
        <v>4</v>
      </c>
      <c r="I63" s="57">
        <v>1803</v>
      </c>
    </row>
    <row r="64" spans="2:9" ht="15.75">
      <c r="B64" s="55">
        <v>44264</v>
      </c>
      <c r="C64" s="56" t="s">
        <v>25</v>
      </c>
      <c r="D64" s="57">
        <v>36</v>
      </c>
      <c r="E64" s="57">
        <v>68</v>
      </c>
      <c r="F64" s="57">
        <v>50</v>
      </c>
      <c r="G64" s="57">
        <v>6</v>
      </c>
      <c r="H64" s="57">
        <v>1</v>
      </c>
      <c r="I64" s="57">
        <v>161</v>
      </c>
    </row>
    <row r="65" spans="2:9" ht="15.75">
      <c r="B65" s="55">
        <v>44263</v>
      </c>
      <c r="C65" s="56" t="s">
        <v>26</v>
      </c>
      <c r="D65" s="57">
        <v>79</v>
      </c>
      <c r="E65" s="57">
        <v>96</v>
      </c>
      <c r="F65" s="57">
        <v>170</v>
      </c>
      <c r="G65" s="57">
        <v>17</v>
      </c>
      <c r="H65" s="57">
        <v>1</v>
      </c>
      <c r="I65" s="57">
        <v>363</v>
      </c>
    </row>
    <row r="66" spans="2:9" ht="15.75">
      <c r="B66" s="55">
        <v>44264</v>
      </c>
      <c r="C66" s="56" t="s">
        <v>27</v>
      </c>
      <c r="D66" s="57"/>
      <c r="E66" s="57"/>
      <c r="F66" s="57">
        <v>89</v>
      </c>
      <c r="G66" s="57"/>
      <c r="H66" s="57"/>
      <c r="I66" s="57">
        <v>89</v>
      </c>
    </row>
    <row r="67" spans="2:9" ht="15.75">
      <c r="B67" s="55">
        <v>44264</v>
      </c>
      <c r="C67" s="56" t="s">
        <v>28</v>
      </c>
      <c r="D67" s="57"/>
      <c r="E67" s="57">
        <v>2</v>
      </c>
      <c r="F67" s="57">
        <v>16</v>
      </c>
      <c r="G67" s="57"/>
      <c r="H67" s="57"/>
      <c r="I67" s="57">
        <v>18</v>
      </c>
    </row>
    <row r="68" spans="2:9" ht="15.75">
      <c r="B68" s="55">
        <v>44265</v>
      </c>
      <c r="C68" s="56" t="s">
        <v>29</v>
      </c>
      <c r="D68" s="57"/>
      <c r="E68" s="57"/>
      <c r="F68" s="57"/>
      <c r="G68" s="57"/>
      <c r="H68" s="57"/>
      <c r="I68" s="57"/>
    </row>
    <row r="69" spans="2:9" ht="15.75">
      <c r="B69" s="55">
        <v>44266</v>
      </c>
      <c r="C69" s="56" t="s">
        <v>30</v>
      </c>
      <c r="D69" s="57"/>
      <c r="E69" s="57"/>
      <c r="F69" s="57"/>
      <c r="G69" s="57"/>
      <c r="H69" s="57"/>
      <c r="I69" s="57"/>
    </row>
    <row r="70" spans="2:9" ht="15.75">
      <c r="B70" s="55">
        <v>44267</v>
      </c>
      <c r="C70" s="56" t="s">
        <v>31</v>
      </c>
      <c r="D70" s="57">
        <v>1</v>
      </c>
      <c r="E70" s="57"/>
      <c r="F70" s="57"/>
      <c r="G70" s="57"/>
      <c r="H70" s="57"/>
      <c r="I70" s="57"/>
    </row>
    <row r="71" spans="2:9" ht="15.75">
      <c r="B71" s="55">
        <v>44267</v>
      </c>
      <c r="C71" s="56" t="s">
        <v>32</v>
      </c>
      <c r="D71" s="57">
        <v>32</v>
      </c>
      <c r="E71" s="57">
        <v>677</v>
      </c>
      <c r="F71" s="57">
        <v>178</v>
      </c>
      <c r="G71" s="57">
        <v>58</v>
      </c>
      <c r="H71" s="57">
        <v>128</v>
      </c>
      <c r="I71" s="57"/>
    </row>
    <row r="72" spans="2:9" s="44" customFormat="1" ht="15.75">
      <c r="B72" s="58">
        <v>44267</v>
      </c>
      <c r="C72" s="59" t="s">
        <v>8</v>
      </c>
      <c r="D72" s="60">
        <v>1157</v>
      </c>
      <c r="E72" s="60">
        <v>1907</v>
      </c>
      <c r="F72" s="60">
        <v>3793</v>
      </c>
      <c r="G72" s="60">
        <v>333</v>
      </c>
      <c r="H72" s="60">
        <v>235</v>
      </c>
      <c r="I72" s="60">
        <v>7425</v>
      </c>
    </row>
    <row r="73" spans="2:9" ht="15.75">
      <c r="B73" s="55">
        <v>44287</v>
      </c>
      <c r="C73" s="56" t="s">
        <v>17</v>
      </c>
      <c r="D73" s="63">
        <v>262</v>
      </c>
      <c r="E73" s="63">
        <v>295</v>
      </c>
      <c r="F73" s="63">
        <v>465</v>
      </c>
      <c r="G73" s="63">
        <v>16</v>
      </c>
      <c r="H73" s="63">
        <v>26</v>
      </c>
      <c r="I73" s="63">
        <v>1064</v>
      </c>
    </row>
    <row r="74" spans="2:9" ht="15.75">
      <c r="B74" s="55">
        <v>44288</v>
      </c>
      <c r="C74" s="56" t="s">
        <v>18</v>
      </c>
      <c r="D74" s="57">
        <v>163</v>
      </c>
      <c r="E74" s="57">
        <v>70</v>
      </c>
      <c r="F74" s="57">
        <v>507</v>
      </c>
      <c r="G74" s="57">
        <v>34</v>
      </c>
      <c r="H74" s="57">
        <v>66</v>
      </c>
      <c r="I74" s="57">
        <v>840</v>
      </c>
    </row>
    <row r="75" spans="2:9" ht="15.75">
      <c r="B75" s="55">
        <v>44291</v>
      </c>
      <c r="C75" s="56" t="s">
        <v>19</v>
      </c>
      <c r="D75" s="57">
        <v>6</v>
      </c>
      <c r="E75" s="57">
        <v>4</v>
      </c>
      <c r="F75" s="57">
        <v>10</v>
      </c>
      <c r="G75" s="57"/>
      <c r="H75" s="57"/>
      <c r="I75" s="57">
        <v>20</v>
      </c>
    </row>
    <row r="76" spans="2:9" ht="15.75">
      <c r="B76" s="46">
        <v>44293</v>
      </c>
      <c r="C76" s="56" t="s">
        <v>20</v>
      </c>
      <c r="D76" s="57">
        <v>1</v>
      </c>
      <c r="E76" s="57"/>
      <c r="F76" s="57"/>
      <c r="G76" s="57"/>
      <c r="H76" s="57"/>
      <c r="I76" s="57">
        <v>1</v>
      </c>
    </row>
    <row r="77" spans="2:9" ht="15.75">
      <c r="B77" s="55">
        <v>44293</v>
      </c>
      <c r="C77" s="56" t="s">
        <v>21</v>
      </c>
      <c r="D77" s="57">
        <v>20</v>
      </c>
      <c r="E77" s="57">
        <v>228</v>
      </c>
      <c r="F77" s="57">
        <v>453</v>
      </c>
      <c r="G77" s="57">
        <v>10</v>
      </c>
      <c r="H77" s="57"/>
      <c r="I77" s="57">
        <v>711</v>
      </c>
    </row>
    <row r="78" spans="2:9" ht="15.75">
      <c r="B78" s="55">
        <v>44294</v>
      </c>
      <c r="C78" s="56" t="s">
        <v>22</v>
      </c>
      <c r="D78" s="57">
        <v>7</v>
      </c>
      <c r="E78" s="57"/>
      <c r="F78" s="57">
        <v>90</v>
      </c>
      <c r="G78" s="57">
        <v>3</v>
      </c>
      <c r="H78" s="57">
        <v>2</v>
      </c>
      <c r="I78" s="57">
        <v>102</v>
      </c>
    </row>
    <row r="79" spans="2:9" ht="15.75">
      <c r="B79" s="55">
        <v>44295</v>
      </c>
      <c r="C79" s="56" t="s">
        <v>23</v>
      </c>
      <c r="D79" s="57">
        <v>359</v>
      </c>
      <c r="E79" s="57"/>
      <c r="F79" s="57"/>
      <c r="G79" s="57"/>
      <c r="H79" s="57">
        <v>54</v>
      </c>
      <c r="I79" s="57">
        <v>413</v>
      </c>
    </row>
    <row r="80" spans="2:9" ht="15.75">
      <c r="B80" s="55">
        <v>44296</v>
      </c>
      <c r="C80" s="56" t="s">
        <v>24</v>
      </c>
      <c r="D80" s="57">
        <v>88</v>
      </c>
      <c r="E80" s="57">
        <v>242</v>
      </c>
      <c r="F80" s="57">
        <v>887</v>
      </c>
      <c r="G80" s="57">
        <v>46</v>
      </c>
      <c r="H80" s="57">
        <v>9</v>
      </c>
      <c r="I80" s="57">
        <v>1272</v>
      </c>
    </row>
    <row r="81" spans="2:9" ht="15.75">
      <c r="B81" s="55">
        <v>44297</v>
      </c>
      <c r="C81" s="56" t="s">
        <v>25</v>
      </c>
      <c r="D81" s="57">
        <v>27</v>
      </c>
      <c r="E81" s="57">
        <v>58</v>
      </c>
      <c r="F81" s="57">
        <v>29</v>
      </c>
      <c r="G81" s="57">
        <v>1</v>
      </c>
      <c r="H81" s="57"/>
      <c r="I81" s="57">
        <v>115</v>
      </c>
    </row>
    <row r="82" spans="2:9" ht="15.75">
      <c r="B82" s="55">
        <v>44298</v>
      </c>
      <c r="C82" s="56" t="s">
        <v>26</v>
      </c>
      <c r="D82" s="57">
        <v>73</v>
      </c>
      <c r="E82" s="57">
        <v>108</v>
      </c>
      <c r="F82" s="57">
        <v>150</v>
      </c>
      <c r="G82" s="57">
        <v>7</v>
      </c>
      <c r="H82" s="57"/>
      <c r="I82" s="57">
        <v>338</v>
      </c>
    </row>
    <row r="83" spans="2:9" ht="15.75">
      <c r="B83" s="55">
        <v>44299</v>
      </c>
      <c r="C83" s="56" t="s">
        <v>27</v>
      </c>
      <c r="D83" s="57"/>
      <c r="E83" s="57">
        <v>2</v>
      </c>
      <c r="F83" s="57">
        <v>256</v>
      </c>
      <c r="G83" s="57"/>
      <c r="H83" s="57"/>
      <c r="I83" s="57">
        <v>258</v>
      </c>
    </row>
    <row r="84" spans="2:9" ht="15.75">
      <c r="B84" s="55">
        <v>44299</v>
      </c>
      <c r="C84" s="56" t="s">
        <v>28</v>
      </c>
      <c r="D84" s="57"/>
      <c r="E84" s="57">
        <v>1</v>
      </c>
      <c r="F84" s="57">
        <v>38</v>
      </c>
      <c r="G84" s="57"/>
      <c r="H84" s="57"/>
      <c r="I84" s="57">
        <v>39</v>
      </c>
    </row>
    <row r="85" spans="2:9" ht="15.75">
      <c r="B85" s="55">
        <v>44300</v>
      </c>
      <c r="C85" s="56" t="s">
        <v>29</v>
      </c>
      <c r="D85" s="57"/>
      <c r="E85" s="57"/>
      <c r="F85" s="57"/>
      <c r="G85" s="57"/>
      <c r="H85" s="57"/>
      <c r="I85" s="57"/>
    </row>
    <row r="86" spans="2:9" ht="15.75">
      <c r="B86" s="55">
        <v>44301</v>
      </c>
      <c r="C86" s="56" t="s">
        <v>30</v>
      </c>
      <c r="D86" s="57"/>
      <c r="E86" s="57"/>
      <c r="F86" s="57"/>
      <c r="G86" s="57"/>
      <c r="H86" s="57"/>
      <c r="I86" s="57"/>
    </row>
    <row r="87" spans="2:9" ht="15.75">
      <c r="B87" s="55">
        <v>44302</v>
      </c>
      <c r="C87" s="56" t="s">
        <v>31</v>
      </c>
      <c r="D87" s="57"/>
      <c r="E87" s="57"/>
      <c r="F87" s="57"/>
      <c r="G87" s="57"/>
      <c r="H87" s="57"/>
      <c r="I87" s="57"/>
    </row>
    <row r="88" spans="2:9" ht="15.75">
      <c r="B88" s="55">
        <v>44299</v>
      </c>
      <c r="C88" s="56" t="s">
        <v>32</v>
      </c>
      <c r="D88" s="57">
        <v>16</v>
      </c>
      <c r="E88" s="57">
        <v>422</v>
      </c>
      <c r="F88" s="57">
        <v>424</v>
      </c>
      <c r="G88" s="57">
        <v>41</v>
      </c>
      <c r="H88" s="57">
        <v>61</v>
      </c>
      <c r="I88" s="57"/>
    </row>
    <row r="89" spans="2:9" s="44" customFormat="1" ht="15.75">
      <c r="B89" s="58">
        <v>44300</v>
      </c>
      <c r="C89" s="59" t="s">
        <v>8</v>
      </c>
      <c r="D89" s="64">
        <v>1022</v>
      </c>
      <c r="E89" s="65">
        <v>1430</v>
      </c>
      <c r="F89" s="65">
        <v>3309</v>
      </c>
      <c r="G89" s="65">
        <v>158</v>
      </c>
      <c r="H89" s="65">
        <v>218</v>
      </c>
      <c r="I89" s="65">
        <f>SUM(D89:H89)</f>
        <v>6137</v>
      </c>
    </row>
    <row r="90" spans="2:9" ht="15.75">
      <c r="B90" s="55">
        <v>44317</v>
      </c>
      <c r="C90" s="56" t="s">
        <v>17</v>
      </c>
      <c r="D90" s="63">
        <v>272</v>
      </c>
      <c r="E90" s="63">
        <v>319</v>
      </c>
      <c r="F90" s="63">
        <v>408</v>
      </c>
      <c r="G90" s="63">
        <v>34</v>
      </c>
      <c r="H90" s="63"/>
      <c r="I90" s="63">
        <v>1033</v>
      </c>
    </row>
    <row r="91" spans="2:9" ht="15.75">
      <c r="B91" s="55">
        <v>44318</v>
      </c>
      <c r="C91" s="56" t="s">
        <v>18</v>
      </c>
      <c r="D91" s="57">
        <v>124</v>
      </c>
      <c r="E91" s="57">
        <v>79</v>
      </c>
      <c r="F91" s="57">
        <v>552</v>
      </c>
      <c r="G91" s="57">
        <v>44</v>
      </c>
      <c r="H91" s="57">
        <v>105</v>
      </c>
      <c r="I91" s="57">
        <v>904</v>
      </c>
    </row>
    <row r="92" spans="2:9" ht="15.75">
      <c r="B92" s="55">
        <v>44319</v>
      </c>
      <c r="C92" s="56" t="s">
        <v>19</v>
      </c>
      <c r="D92" s="57">
        <v>8</v>
      </c>
      <c r="E92" s="57">
        <v>15</v>
      </c>
      <c r="F92" s="57">
        <v>19</v>
      </c>
      <c r="G92" s="57"/>
      <c r="H92" s="57"/>
      <c r="I92" s="57">
        <v>42</v>
      </c>
    </row>
    <row r="93" spans="2:9" ht="15.75">
      <c r="B93" s="55">
        <v>44318</v>
      </c>
      <c r="C93" s="56" t="s">
        <v>20</v>
      </c>
      <c r="D93" s="57">
        <v>0</v>
      </c>
      <c r="E93" s="57"/>
      <c r="F93" s="57"/>
      <c r="G93" s="57"/>
      <c r="H93" s="57"/>
      <c r="I93" s="57"/>
    </row>
    <row r="94" spans="2:9" ht="15.75">
      <c r="B94" s="55">
        <v>44319</v>
      </c>
      <c r="C94" s="56" t="s">
        <v>21</v>
      </c>
      <c r="D94" s="57">
        <v>47</v>
      </c>
      <c r="E94" s="57">
        <v>388</v>
      </c>
      <c r="F94" s="57">
        <v>745</v>
      </c>
      <c r="G94" s="57">
        <v>21</v>
      </c>
      <c r="H94" s="57">
        <v>4</v>
      </c>
      <c r="I94" s="57">
        <v>1205</v>
      </c>
    </row>
    <row r="95" spans="2:9" ht="15.75">
      <c r="B95" s="55">
        <v>44320</v>
      </c>
      <c r="C95" s="56" t="s">
        <v>22</v>
      </c>
      <c r="D95" s="57">
        <v>8</v>
      </c>
      <c r="E95" s="57">
        <v>68</v>
      </c>
      <c r="F95" s="57">
        <v>144</v>
      </c>
      <c r="G95" s="57">
        <v>2</v>
      </c>
      <c r="H95" s="57">
        <v>146</v>
      </c>
      <c r="I95" s="57">
        <v>368</v>
      </c>
    </row>
    <row r="96" spans="2:9" ht="15.75">
      <c r="B96" s="55">
        <v>44321</v>
      </c>
      <c r="C96" s="56" t="s">
        <v>23</v>
      </c>
      <c r="D96" s="57">
        <v>330</v>
      </c>
      <c r="E96" s="57"/>
      <c r="F96" s="57"/>
      <c r="G96" s="57"/>
      <c r="H96" s="57"/>
      <c r="I96" s="57">
        <v>330</v>
      </c>
    </row>
    <row r="97" spans="2:9" ht="15.75">
      <c r="B97" s="55">
        <v>44322</v>
      </c>
      <c r="C97" s="56" t="s">
        <v>24</v>
      </c>
      <c r="D97" s="57">
        <v>70</v>
      </c>
      <c r="E97" s="57">
        <v>249</v>
      </c>
      <c r="F97" s="57">
        <v>833</v>
      </c>
      <c r="G97" s="57">
        <v>26</v>
      </c>
      <c r="H97" s="57">
        <v>11</v>
      </c>
      <c r="I97" s="57">
        <v>1189</v>
      </c>
    </row>
    <row r="98" spans="2:9" ht="15.75">
      <c r="B98" s="55">
        <v>44323</v>
      </c>
      <c r="C98" s="56" t="s">
        <v>25</v>
      </c>
      <c r="D98" s="57">
        <v>33</v>
      </c>
      <c r="E98" s="57">
        <v>76</v>
      </c>
      <c r="F98" s="57">
        <v>33</v>
      </c>
      <c r="G98" s="57">
        <v>2</v>
      </c>
      <c r="H98" s="57">
        <v>3</v>
      </c>
      <c r="I98" s="57">
        <v>147</v>
      </c>
    </row>
    <row r="99" spans="2:9" ht="15.75">
      <c r="B99" s="55">
        <v>44324</v>
      </c>
      <c r="C99" s="56" t="s">
        <v>26</v>
      </c>
      <c r="D99" s="57">
        <v>91</v>
      </c>
      <c r="E99" s="57">
        <v>156</v>
      </c>
      <c r="F99" s="57">
        <v>159</v>
      </c>
      <c r="G99" s="57">
        <v>10</v>
      </c>
      <c r="H99" s="57"/>
      <c r="I99" s="57">
        <v>416</v>
      </c>
    </row>
    <row r="100" spans="2:9" ht="15.75">
      <c r="B100" s="55">
        <v>44325</v>
      </c>
      <c r="C100" s="56" t="s">
        <v>27</v>
      </c>
      <c r="D100" s="57"/>
      <c r="E100" s="57"/>
      <c r="F100" s="57">
        <v>286</v>
      </c>
      <c r="G100" s="57"/>
      <c r="H100" s="57"/>
      <c r="I100" s="57">
        <v>286</v>
      </c>
    </row>
    <row r="101" spans="2:9" ht="15.75">
      <c r="B101" s="55">
        <v>44325</v>
      </c>
      <c r="C101" s="56" t="s">
        <v>28</v>
      </c>
      <c r="D101" s="57"/>
      <c r="E101" s="57"/>
      <c r="F101" s="57">
        <v>94</v>
      </c>
      <c r="G101" s="57"/>
      <c r="H101" s="57"/>
      <c r="I101" s="57">
        <v>94</v>
      </c>
    </row>
    <row r="102" spans="2:9" ht="15.75">
      <c r="B102" s="55">
        <v>44326</v>
      </c>
      <c r="C102" s="56" t="s">
        <v>29</v>
      </c>
      <c r="D102" s="57"/>
      <c r="E102" s="57"/>
      <c r="F102" s="57"/>
      <c r="G102" s="57"/>
      <c r="H102" s="57"/>
      <c r="I102" s="57"/>
    </row>
    <row r="103" spans="2:9" ht="15.75">
      <c r="B103" s="55">
        <v>44327</v>
      </c>
      <c r="C103" s="56" t="s">
        <v>30</v>
      </c>
      <c r="D103" s="57"/>
      <c r="E103" s="57"/>
      <c r="F103" s="57"/>
      <c r="G103" s="57"/>
      <c r="H103" s="57"/>
      <c r="I103" s="57"/>
    </row>
    <row r="104" spans="2:9" ht="15.75">
      <c r="B104" s="55">
        <v>44328</v>
      </c>
      <c r="C104" s="56" t="s">
        <v>31</v>
      </c>
      <c r="D104" s="57"/>
      <c r="E104" s="57"/>
      <c r="F104" s="57"/>
      <c r="G104" s="57"/>
      <c r="H104" s="57"/>
      <c r="I104" s="57"/>
    </row>
    <row r="105" spans="2:9" ht="15.75">
      <c r="B105" s="55">
        <v>44329</v>
      </c>
      <c r="C105" s="56" t="s">
        <v>32</v>
      </c>
      <c r="D105" s="57">
        <v>21</v>
      </c>
      <c r="E105" s="57">
        <v>788</v>
      </c>
      <c r="F105" s="57">
        <v>362</v>
      </c>
      <c r="G105" s="57">
        <v>20</v>
      </c>
      <c r="H105" s="57">
        <v>3</v>
      </c>
      <c r="I105" s="57">
        <v>1194</v>
      </c>
    </row>
    <row r="106" spans="2:9" s="44" customFormat="1" ht="15.75">
      <c r="B106" s="58">
        <v>44330</v>
      </c>
      <c r="C106" s="59" t="s">
        <v>8</v>
      </c>
      <c r="D106" s="64">
        <v>1004</v>
      </c>
      <c r="E106" s="65">
        <v>2138</v>
      </c>
      <c r="F106" s="65">
        <v>3035</v>
      </c>
      <c r="G106" s="65">
        <v>159</v>
      </c>
      <c r="H106" s="65">
        <v>266</v>
      </c>
      <c r="I106" s="65">
        <f t="shared" ref="I106" si="0">SUM(D106:H106)</f>
        <v>6602</v>
      </c>
    </row>
    <row r="107" spans="2:9" ht="15.75">
      <c r="B107" s="55">
        <v>44348</v>
      </c>
      <c r="C107" s="56" t="s">
        <v>17</v>
      </c>
      <c r="D107" s="63">
        <v>294</v>
      </c>
      <c r="E107" s="63">
        <v>461</v>
      </c>
      <c r="F107" s="63">
        <v>493</v>
      </c>
      <c r="G107" s="63">
        <v>24</v>
      </c>
      <c r="H107" s="63">
        <v>36</v>
      </c>
      <c r="I107" s="63">
        <v>1308</v>
      </c>
    </row>
    <row r="108" spans="2:9" ht="15.75">
      <c r="B108" s="55">
        <v>44349</v>
      </c>
      <c r="C108" s="56" t="s">
        <v>18</v>
      </c>
      <c r="D108" s="57">
        <v>151</v>
      </c>
      <c r="E108" s="57">
        <v>125</v>
      </c>
      <c r="F108" s="57">
        <v>548</v>
      </c>
      <c r="G108" s="57">
        <v>56</v>
      </c>
      <c r="H108" s="57">
        <v>169</v>
      </c>
      <c r="I108" s="57">
        <v>1409</v>
      </c>
    </row>
    <row r="109" spans="2:9" ht="15.75">
      <c r="B109" s="55">
        <v>44350</v>
      </c>
      <c r="C109" s="56" t="s">
        <v>19</v>
      </c>
      <c r="D109" s="57">
        <v>14</v>
      </c>
      <c r="E109" s="57">
        <v>14</v>
      </c>
      <c r="F109" s="57">
        <v>6</v>
      </c>
      <c r="G109" s="57">
        <v>0</v>
      </c>
      <c r="H109" s="57">
        <v>0</v>
      </c>
      <c r="I109" s="57">
        <v>34</v>
      </c>
    </row>
    <row r="110" spans="2:9" ht="15.75">
      <c r="B110" s="55">
        <v>44351</v>
      </c>
      <c r="C110" s="56" t="s">
        <v>20</v>
      </c>
      <c r="D110" s="57">
        <v>4</v>
      </c>
      <c r="E110" s="57">
        <v>0</v>
      </c>
      <c r="F110" s="57">
        <v>4</v>
      </c>
      <c r="G110" s="57">
        <v>0</v>
      </c>
      <c r="H110" s="57">
        <v>0</v>
      </c>
      <c r="I110" s="57">
        <v>8</v>
      </c>
    </row>
    <row r="111" spans="2:9" ht="15.75">
      <c r="B111" s="55">
        <v>44352</v>
      </c>
      <c r="C111" s="56" t="s">
        <v>21</v>
      </c>
      <c r="D111" s="57">
        <v>36</v>
      </c>
      <c r="E111" s="57">
        <v>617</v>
      </c>
      <c r="F111" s="57">
        <v>1028</v>
      </c>
      <c r="G111" s="57">
        <v>18</v>
      </c>
      <c r="H111" s="57">
        <v>31</v>
      </c>
      <c r="I111" s="57">
        <v>1730</v>
      </c>
    </row>
    <row r="112" spans="2:9" ht="15.75">
      <c r="B112" s="55">
        <v>44353</v>
      </c>
      <c r="C112" s="56" t="s">
        <v>22</v>
      </c>
      <c r="D112" s="57">
        <v>12</v>
      </c>
      <c r="E112" s="57">
        <v>84</v>
      </c>
      <c r="F112" s="57">
        <v>143</v>
      </c>
      <c r="G112" s="57">
        <v>5</v>
      </c>
      <c r="H112" s="57">
        <v>86</v>
      </c>
      <c r="I112" s="57">
        <v>330</v>
      </c>
    </row>
    <row r="113" spans="2:9" ht="15.75">
      <c r="B113" s="55">
        <v>44352</v>
      </c>
      <c r="C113" s="56" t="s">
        <v>23</v>
      </c>
      <c r="D113" s="57">
        <v>262</v>
      </c>
      <c r="E113" s="57">
        <v>0</v>
      </c>
      <c r="F113" s="57">
        <v>0</v>
      </c>
      <c r="G113" s="57">
        <v>0</v>
      </c>
      <c r="H113" s="57">
        <v>0</v>
      </c>
      <c r="I113" s="57">
        <v>262</v>
      </c>
    </row>
    <row r="114" spans="2:9" ht="15.75">
      <c r="B114" s="55">
        <v>44353</v>
      </c>
      <c r="C114" s="56" t="s">
        <v>24</v>
      </c>
      <c r="D114" s="57">
        <v>70</v>
      </c>
      <c r="E114" s="57">
        <v>204</v>
      </c>
      <c r="F114" s="57">
        <v>786</v>
      </c>
      <c r="G114" s="57">
        <v>24</v>
      </c>
      <c r="H114" s="57">
        <v>23</v>
      </c>
      <c r="I114" s="57">
        <v>107</v>
      </c>
    </row>
    <row r="115" spans="2:9" ht="15.75">
      <c r="B115" s="55">
        <v>44354</v>
      </c>
      <c r="C115" s="56" t="s">
        <v>25</v>
      </c>
      <c r="D115" s="57">
        <v>48</v>
      </c>
      <c r="E115" s="57">
        <v>84</v>
      </c>
      <c r="F115" s="57">
        <v>34</v>
      </c>
      <c r="G115" s="57">
        <v>5</v>
      </c>
      <c r="H115" s="57">
        <v>3</v>
      </c>
      <c r="I115" s="57">
        <v>174</v>
      </c>
    </row>
    <row r="116" spans="2:9" ht="15.75">
      <c r="B116" s="55">
        <v>44355</v>
      </c>
      <c r="C116" s="56" t="s">
        <v>26</v>
      </c>
      <c r="D116" s="57">
        <v>100</v>
      </c>
      <c r="E116" s="57">
        <v>137</v>
      </c>
      <c r="F116" s="57">
        <v>213</v>
      </c>
      <c r="G116" s="57">
        <v>12</v>
      </c>
      <c r="H116" s="57">
        <v>2</v>
      </c>
      <c r="I116" s="57">
        <v>464</v>
      </c>
    </row>
    <row r="117" spans="2:9" ht="15.75">
      <c r="B117" s="55">
        <v>44356</v>
      </c>
      <c r="C117" s="56" t="s">
        <v>27</v>
      </c>
      <c r="D117" s="57">
        <v>0</v>
      </c>
      <c r="E117" s="57">
        <v>0</v>
      </c>
      <c r="F117" s="57">
        <v>252</v>
      </c>
      <c r="G117" s="57">
        <v>0</v>
      </c>
      <c r="H117" s="57">
        <v>0</v>
      </c>
      <c r="I117" s="57">
        <v>252</v>
      </c>
    </row>
    <row r="118" spans="2:9" ht="15.75">
      <c r="B118" s="55">
        <v>44356</v>
      </c>
      <c r="C118" s="56" t="s">
        <v>28</v>
      </c>
      <c r="D118" s="57">
        <v>0</v>
      </c>
      <c r="E118" s="57">
        <v>0</v>
      </c>
      <c r="F118" s="57">
        <v>72</v>
      </c>
      <c r="G118" s="57">
        <v>0</v>
      </c>
      <c r="H118" s="57">
        <v>0</v>
      </c>
      <c r="I118" s="57">
        <v>72</v>
      </c>
    </row>
    <row r="119" spans="2:9" ht="15.75">
      <c r="B119" s="55">
        <v>44357</v>
      </c>
      <c r="C119" s="56" t="s">
        <v>29</v>
      </c>
      <c r="D119" s="57">
        <v>0</v>
      </c>
      <c r="E119" s="57">
        <v>0</v>
      </c>
      <c r="F119" s="57">
        <v>1</v>
      </c>
      <c r="G119" s="57">
        <v>0</v>
      </c>
      <c r="H119" s="57">
        <v>0</v>
      </c>
      <c r="I119" s="57">
        <v>1</v>
      </c>
    </row>
    <row r="120" spans="2:9" ht="15.75">
      <c r="B120" s="55">
        <v>44358</v>
      </c>
      <c r="C120" s="56" t="s">
        <v>30</v>
      </c>
      <c r="D120" s="57">
        <v>0</v>
      </c>
      <c r="E120" s="57">
        <v>0</v>
      </c>
      <c r="F120" s="57">
        <v>2</v>
      </c>
      <c r="G120" s="57">
        <v>0</v>
      </c>
      <c r="H120" s="57">
        <v>0</v>
      </c>
      <c r="I120" s="57">
        <v>2</v>
      </c>
    </row>
    <row r="121" spans="2:9" ht="15.75">
      <c r="B121" s="55">
        <v>44359</v>
      </c>
      <c r="C121" s="56" t="s">
        <v>33</v>
      </c>
      <c r="D121" s="57">
        <v>0</v>
      </c>
      <c r="E121" s="57">
        <v>0</v>
      </c>
      <c r="F121" s="57">
        <v>76</v>
      </c>
      <c r="G121" s="57">
        <v>0</v>
      </c>
      <c r="H121" s="57">
        <v>0</v>
      </c>
      <c r="I121" s="57">
        <v>76</v>
      </c>
    </row>
    <row r="122" spans="2:9" ht="15.75">
      <c r="B122" s="55">
        <v>44359</v>
      </c>
      <c r="C122" s="56" t="s">
        <v>31</v>
      </c>
      <c r="D122" s="57">
        <v>0</v>
      </c>
      <c r="E122" s="57">
        <v>0</v>
      </c>
      <c r="F122" s="57">
        <v>1</v>
      </c>
      <c r="G122" s="57">
        <v>0</v>
      </c>
      <c r="H122" s="57">
        <v>0</v>
      </c>
      <c r="I122" s="57">
        <v>1</v>
      </c>
    </row>
    <row r="123" spans="2:9" ht="15.75">
      <c r="B123" s="55">
        <v>44360</v>
      </c>
      <c r="C123" s="56" t="s">
        <v>32</v>
      </c>
      <c r="D123" s="57">
        <v>23</v>
      </c>
      <c r="E123" s="57">
        <v>841</v>
      </c>
      <c r="F123" s="57"/>
      <c r="G123" s="57">
        <v>14</v>
      </c>
      <c r="H123" s="57">
        <v>13</v>
      </c>
      <c r="I123" s="57">
        <v>891</v>
      </c>
    </row>
    <row r="124" spans="2:9" s="44" customFormat="1" ht="15.75">
      <c r="B124" s="58">
        <v>44361</v>
      </c>
      <c r="C124" s="59" t="s">
        <v>8</v>
      </c>
      <c r="D124" s="64">
        <v>1014</v>
      </c>
      <c r="E124" s="65">
        <v>2567</v>
      </c>
      <c r="F124" s="65">
        <v>3659</v>
      </c>
      <c r="G124" s="65">
        <v>158</v>
      </c>
      <c r="H124" s="65">
        <v>363</v>
      </c>
      <c r="I124" s="65">
        <f>SUM(D124:H124)</f>
        <v>7761</v>
      </c>
    </row>
    <row r="125" spans="2:9" ht="15.75">
      <c r="B125" s="55">
        <v>44378</v>
      </c>
      <c r="C125" s="56" t="s">
        <v>17</v>
      </c>
      <c r="D125" s="63">
        <v>292</v>
      </c>
      <c r="E125" s="63">
        <v>465</v>
      </c>
      <c r="F125" s="63">
        <v>680</v>
      </c>
      <c r="G125" s="63">
        <v>25</v>
      </c>
      <c r="H125" s="63">
        <v>29</v>
      </c>
      <c r="I125" s="63">
        <f>SUM(D125:H125)</f>
        <v>1491</v>
      </c>
    </row>
    <row r="126" spans="2:9" ht="15.75">
      <c r="B126" s="55">
        <v>44379</v>
      </c>
      <c r="C126" s="56" t="s">
        <v>18</v>
      </c>
      <c r="D126" s="57">
        <v>172</v>
      </c>
      <c r="E126" s="57">
        <v>112</v>
      </c>
      <c r="F126" s="57">
        <v>579</v>
      </c>
      <c r="G126" s="57">
        <v>79</v>
      </c>
      <c r="H126" s="57">
        <v>217</v>
      </c>
      <c r="I126" s="63">
        <f t="shared" ref="I126:I141" si="1">SUM(D126:H126)</f>
        <v>1159</v>
      </c>
    </row>
    <row r="127" spans="2:9" ht="15.75">
      <c r="B127" s="55">
        <v>44380</v>
      </c>
      <c r="C127" s="56" t="s">
        <v>19</v>
      </c>
      <c r="D127" s="57">
        <v>9</v>
      </c>
      <c r="E127" s="57">
        <v>16</v>
      </c>
      <c r="F127" s="57">
        <v>47</v>
      </c>
      <c r="G127" s="57">
        <v>3</v>
      </c>
      <c r="H127" s="57">
        <v>0</v>
      </c>
      <c r="I127" s="63">
        <f t="shared" si="1"/>
        <v>75</v>
      </c>
    </row>
    <row r="128" spans="2:9" ht="15.75">
      <c r="B128" s="55">
        <v>44381</v>
      </c>
      <c r="C128" s="56" t="s">
        <v>20</v>
      </c>
      <c r="D128" s="57">
        <v>5</v>
      </c>
      <c r="E128" s="57">
        <v>0</v>
      </c>
      <c r="F128" s="57">
        <v>36</v>
      </c>
      <c r="G128" s="57">
        <v>0</v>
      </c>
      <c r="H128" s="57">
        <v>2</v>
      </c>
      <c r="I128" s="63">
        <f>SUM(D128:H128)</f>
        <v>43</v>
      </c>
    </row>
    <row r="129" spans="2:9" ht="15.75">
      <c r="B129" s="55">
        <v>44382</v>
      </c>
      <c r="C129" s="56" t="s">
        <v>21</v>
      </c>
      <c r="D129" s="57">
        <v>52</v>
      </c>
      <c r="E129" s="57">
        <v>326</v>
      </c>
      <c r="F129" s="57">
        <v>396</v>
      </c>
      <c r="G129" s="57">
        <v>65</v>
      </c>
      <c r="H129" s="57">
        <v>44</v>
      </c>
      <c r="I129" s="63">
        <f t="shared" si="1"/>
        <v>883</v>
      </c>
    </row>
    <row r="130" spans="2:9" ht="15.75">
      <c r="B130" s="55">
        <v>44383</v>
      </c>
      <c r="C130" s="56" t="s">
        <v>22</v>
      </c>
      <c r="D130" s="57">
        <v>11</v>
      </c>
      <c r="E130" s="57">
        <v>51</v>
      </c>
      <c r="F130" s="57">
        <v>151</v>
      </c>
      <c r="G130" s="57">
        <v>7</v>
      </c>
      <c r="H130" s="57">
        <v>87</v>
      </c>
      <c r="I130" s="63">
        <f t="shared" si="1"/>
        <v>307</v>
      </c>
    </row>
    <row r="131" spans="2:9" ht="15.75">
      <c r="B131" s="55">
        <v>44384</v>
      </c>
      <c r="C131" s="56" t="s">
        <v>23</v>
      </c>
      <c r="D131" s="57">
        <v>221</v>
      </c>
      <c r="E131" s="57">
        <v>0</v>
      </c>
      <c r="F131" s="57">
        <v>0</v>
      </c>
      <c r="G131" s="57">
        <v>0</v>
      </c>
      <c r="H131" s="57">
        <v>0</v>
      </c>
      <c r="I131" s="63">
        <f t="shared" si="1"/>
        <v>221</v>
      </c>
    </row>
    <row r="132" spans="2:9" ht="15.75">
      <c r="B132" s="55">
        <v>44385</v>
      </c>
      <c r="C132" s="56" t="s">
        <v>24</v>
      </c>
      <c r="D132" s="57">
        <v>73</v>
      </c>
      <c r="E132" s="57">
        <v>235</v>
      </c>
      <c r="F132" s="57">
        <v>515</v>
      </c>
      <c r="G132" s="57">
        <v>16</v>
      </c>
      <c r="H132" s="57">
        <v>6</v>
      </c>
      <c r="I132" s="63">
        <f t="shared" si="1"/>
        <v>845</v>
      </c>
    </row>
    <row r="133" spans="2:9" ht="15.75">
      <c r="B133" s="55">
        <v>44386</v>
      </c>
      <c r="C133" s="56" t="s">
        <v>25</v>
      </c>
      <c r="D133" s="57">
        <v>51</v>
      </c>
      <c r="E133" s="57">
        <v>116</v>
      </c>
      <c r="F133" s="57">
        <v>86</v>
      </c>
      <c r="G133" s="57">
        <v>3</v>
      </c>
      <c r="H133" s="57">
        <v>2</v>
      </c>
      <c r="I133" s="63">
        <f t="shared" si="1"/>
        <v>258</v>
      </c>
    </row>
    <row r="134" spans="2:9" ht="15.75">
      <c r="B134" s="55">
        <v>44387</v>
      </c>
      <c r="C134" s="56" t="s">
        <v>26</v>
      </c>
      <c r="D134" s="57">
        <v>91</v>
      </c>
      <c r="E134" s="57">
        <v>176</v>
      </c>
      <c r="F134" s="57">
        <v>216</v>
      </c>
      <c r="G134" s="57">
        <v>5</v>
      </c>
      <c r="H134" s="57">
        <v>7</v>
      </c>
      <c r="I134" s="63">
        <f t="shared" si="1"/>
        <v>495</v>
      </c>
    </row>
    <row r="135" spans="2:9" ht="15.75">
      <c r="B135" s="55">
        <v>44388</v>
      </c>
      <c r="C135" s="56" t="s">
        <v>27</v>
      </c>
      <c r="D135" s="57">
        <v>0</v>
      </c>
      <c r="E135" s="57">
        <v>0</v>
      </c>
      <c r="F135" s="57">
        <v>182</v>
      </c>
      <c r="G135" s="57">
        <v>0</v>
      </c>
      <c r="H135" s="57">
        <v>0</v>
      </c>
      <c r="I135" s="63">
        <f t="shared" si="1"/>
        <v>182</v>
      </c>
    </row>
    <row r="136" spans="2:9" ht="15.75">
      <c r="B136" s="55">
        <v>44389</v>
      </c>
      <c r="C136" s="56" t="s">
        <v>28</v>
      </c>
      <c r="D136" s="57">
        <v>0</v>
      </c>
      <c r="E136" s="57">
        <v>0</v>
      </c>
      <c r="F136" s="57">
        <v>109</v>
      </c>
      <c r="G136" s="57">
        <v>0</v>
      </c>
      <c r="H136" s="57">
        <v>0</v>
      </c>
      <c r="I136" s="63">
        <f t="shared" si="1"/>
        <v>109</v>
      </c>
    </row>
    <row r="137" spans="2:9" ht="15.75">
      <c r="B137" s="55">
        <v>44390</v>
      </c>
      <c r="C137" s="56" t="s">
        <v>29</v>
      </c>
      <c r="D137" s="57">
        <v>0</v>
      </c>
      <c r="E137" s="57">
        <v>0</v>
      </c>
      <c r="F137" s="57">
        <v>6</v>
      </c>
      <c r="G137" s="57">
        <v>0</v>
      </c>
      <c r="H137" s="57">
        <v>0</v>
      </c>
      <c r="I137" s="63">
        <f t="shared" si="1"/>
        <v>6</v>
      </c>
    </row>
    <row r="138" spans="2:9" ht="15.75">
      <c r="B138" s="55">
        <v>44391</v>
      </c>
      <c r="C138" s="56" t="s">
        <v>30</v>
      </c>
      <c r="D138" s="57">
        <v>0</v>
      </c>
      <c r="E138" s="57">
        <v>0</v>
      </c>
      <c r="F138" s="57">
        <v>1</v>
      </c>
      <c r="G138" s="57">
        <v>0</v>
      </c>
      <c r="H138" s="57">
        <v>0</v>
      </c>
      <c r="I138" s="63">
        <f t="shared" si="1"/>
        <v>1</v>
      </c>
    </row>
    <row r="139" spans="2:9" ht="15.75">
      <c r="B139" s="55">
        <v>44392</v>
      </c>
      <c r="C139" s="56" t="s">
        <v>33</v>
      </c>
      <c r="D139" s="57">
        <v>0</v>
      </c>
      <c r="E139" s="57">
        <v>0</v>
      </c>
      <c r="F139" s="57">
        <v>0</v>
      </c>
      <c r="G139" s="57">
        <v>0</v>
      </c>
      <c r="H139" s="57">
        <v>0</v>
      </c>
      <c r="I139" s="63">
        <f t="shared" si="1"/>
        <v>0</v>
      </c>
    </row>
    <row r="140" spans="2:9" ht="15.75">
      <c r="B140" s="55">
        <v>44393</v>
      </c>
      <c r="C140" s="56" t="s">
        <v>31</v>
      </c>
      <c r="D140" s="57">
        <v>0</v>
      </c>
      <c r="E140" s="57">
        <v>0</v>
      </c>
      <c r="F140" s="57">
        <v>10</v>
      </c>
      <c r="G140" s="57">
        <v>0</v>
      </c>
      <c r="H140" s="57">
        <v>0</v>
      </c>
      <c r="I140" s="63">
        <f t="shared" si="1"/>
        <v>10</v>
      </c>
    </row>
    <row r="141" spans="2:9" ht="15.75">
      <c r="B141" s="55">
        <v>44394</v>
      </c>
      <c r="C141" s="56" t="s">
        <v>32</v>
      </c>
      <c r="D141" s="57">
        <v>113</v>
      </c>
      <c r="E141" s="57">
        <v>1034</v>
      </c>
      <c r="F141" s="57"/>
      <c r="G141" s="57">
        <v>8</v>
      </c>
      <c r="H141" s="57">
        <v>13</v>
      </c>
      <c r="I141" s="63">
        <f t="shared" si="1"/>
        <v>1168</v>
      </c>
    </row>
    <row r="142" spans="2:9" s="44" customFormat="1" ht="15.75">
      <c r="B142" s="66">
        <v>44395</v>
      </c>
      <c r="C142" s="59" t="s">
        <v>8</v>
      </c>
      <c r="D142" s="64">
        <f>SUM(D125:D141)</f>
        <v>1090</v>
      </c>
      <c r="E142" s="64">
        <f>SUM(E125:E141)</f>
        <v>2531</v>
      </c>
      <c r="F142" s="64">
        <f t="shared" ref="F142:G142" si="2">SUM(F125:F141)</f>
        <v>3014</v>
      </c>
      <c r="G142" s="64">
        <f t="shared" si="2"/>
        <v>211</v>
      </c>
      <c r="H142" s="64">
        <f>SUM(H125:H141)</f>
        <v>407</v>
      </c>
      <c r="I142" s="64">
        <f>SUM(D142:H142)</f>
        <v>7253</v>
      </c>
    </row>
    <row r="143" spans="2:9" ht="15.75">
      <c r="B143" s="55">
        <v>44409</v>
      </c>
      <c r="C143" s="56" t="s">
        <v>17</v>
      </c>
      <c r="D143" s="63">
        <v>279</v>
      </c>
      <c r="E143" s="63">
        <v>125</v>
      </c>
      <c r="F143" s="63">
        <v>264</v>
      </c>
      <c r="G143" s="63">
        <v>11</v>
      </c>
      <c r="H143" s="63">
        <v>15</v>
      </c>
      <c r="I143" s="63">
        <f>SUM(D143:H143)</f>
        <v>694</v>
      </c>
    </row>
    <row r="144" spans="2:9" ht="15.75">
      <c r="B144" s="55">
        <v>44410</v>
      </c>
      <c r="C144" s="56" t="s">
        <v>18</v>
      </c>
      <c r="D144" s="57">
        <v>183</v>
      </c>
      <c r="E144" s="57">
        <v>61</v>
      </c>
      <c r="F144" s="57">
        <v>195</v>
      </c>
      <c r="G144" s="57">
        <v>29</v>
      </c>
      <c r="H144" s="57">
        <v>102</v>
      </c>
      <c r="I144" s="63">
        <f t="shared" ref="I144:I159" si="3">SUM(D144:H144)</f>
        <v>570</v>
      </c>
    </row>
    <row r="145" spans="2:9" ht="15.75">
      <c r="B145" s="55">
        <v>44411</v>
      </c>
      <c r="C145" s="56" t="s">
        <v>19</v>
      </c>
      <c r="D145" s="57">
        <v>13</v>
      </c>
      <c r="E145" s="57">
        <v>9</v>
      </c>
      <c r="F145" s="57">
        <v>22</v>
      </c>
      <c r="G145" s="57">
        <v>2</v>
      </c>
      <c r="H145" s="57">
        <v>0</v>
      </c>
      <c r="I145" s="63">
        <f t="shared" si="3"/>
        <v>46</v>
      </c>
    </row>
    <row r="146" spans="2:9" ht="15.75">
      <c r="B146" s="55">
        <v>44412</v>
      </c>
      <c r="C146" s="56" t="s">
        <v>20</v>
      </c>
      <c r="D146" s="57">
        <v>14</v>
      </c>
      <c r="E146" s="57">
        <v>1</v>
      </c>
      <c r="F146" s="57">
        <v>10</v>
      </c>
      <c r="G146" s="57">
        <v>0</v>
      </c>
      <c r="H146" s="57">
        <v>0</v>
      </c>
      <c r="I146" s="63">
        <f t="shared" si="3"/>
        <v>25</v>
      </c>
    </row>
    <row r="147" spans="2:9" ht="15.75">
      <c r="B147" s="55">
        <v>44413</v>
      </c>
      <c r="C147" s="56" t="s">
        <v>21</v>
      </c>
      <c r="D147" s="57">
        <v>41</v>
      </c>
      <c r="E147" s="57">
        <v>92</v>
      </c>
      <c r="F147" s="57">
        <v>111</v>
      </c>
      <c r="G147" s="57">
        <v>19</v>
      </c>
      <c r="H147" s="57">
        <v>27</v>
      </c>
      <c r="I147" s="63">
        <f t="shared" si="3"/>
        <v>290</v>
      </c>
    </row>
    <row r="148" spans="2:9" ht="15.75">
      <c r="B148" s="55">
        <v>44414</v>
      </c>
      <c r="C148" s="56" t="s">
        <v>22</v>
      </c>
      <c r="D148" s="57">
        <v>15</v>
      </c>
      <c r="E148" s="57">
        <v>48</v>
      </c>
      <c r="F148" s="57">
        <v>38</v>
      </c>
      <c r="G148" s="57">
        <v>2</v>
      </c>
      <c r="H148" s="57">
        <v>80</v>
      </c>
      <c r="I148" s="63">
        <f t="shared" si="3"/>
        <v>183</v>
      </c>
    </row>
    <row r="149" spans="2:9" ht="15.75">
      <c r="B149" s="55">
        <v>44415</v>
      </c>
      <c r="C149" s="56" t="s">
        <v>23</v>
      </c>
      <c r="D149" s="57">
        <v>247</v>
      </c>
      <c r="E149" s="57">
        <v>0</v>
      </c>
      <c r="F149" s="57">
        <v>0</v>
      </c>
      <c r="G149" s="57">
        <v>0</v>
      </c>
      <c r="H149" s="57">
        <v>0</v>
      </c>
      <c r="I149" s="63">
        <f t="shared" si="3"/>
        <v>247</v>
      </c>
    </row>
    <row r="150" spans="2:9" ht="15.75">
      <c r="B150" s="55">
        <v>44416</v>
      </c>
      <c r="C150" s="56" t="s">
        <v>24</v>
      </c>
      <c r="D150" s="57">
        <v>52</v>
      </c>
      <c r="E150" s="57">
        <v>111</v>
      </c>
      <c r="F150" s="57">
        <v>162</v>
      </c>
      <c r="G150" s="57">
        <v>2</v>
      </c>
      <c r="H150" s="57">
        <v>12</v>
      </c>
      <c r="I150" s="63">
        <f t="shared" si="3"/>
        <v>339</v>
      </c>
    </row>
    <row r="151" spans="2:9" ht="15.75">
      <c r="B151" s="55">
        <v>44417</v>
      </c>
      <c r="C151" s="56" t="s">
        <v>25</v>
      </c>
      <c r="D151" s="57">
        <v>64</v>
      </c>
      <c r="E151" s="57">
        <v>28</v>
      </c>
      <c r="F151" s="57">
        <v>27</v>
      </c>
      <c r="G151" s="57">
        <v>1</v>
      </c>
      <c r="H151" s="57">
        <v>0</v>
      </c>
      <c r="I151" s="63">
        <f t="shared" si="3"/>
        <v>120</v>
      </c>
    </row>
    <row r="152" spans="2:9" ht="15.75">
      <c r="B152" s="55">
        <v>44418</v>
      </c>
      <c r="C152" s="56" t="s">
        <v>26</v>
      </c>
      <c r="D152" s="57">
        <v>100</v>
      </c>
      <c r="E152" s="57">
        <v>56</v>
      </c>
      <c r="F152" s="57">
        <v>68</v>
      </c>
      <c r="G152" s="57">
        <v>1</v>
      </c>
      <c r="H152" s="57">
        <v>1</v>
      </c>
      <c r="I152" s="63">
        <f t="shared" si="3"/>
        <v>226</v>
      </c>
    </row>
    <row r="153" spans="2:9" ht="15.75">
      <c r="B153" s="55">
        <v>44419</v>
      </c>
      <c r="C153" s="56" t="s">
        <v>27</v>
      </c>
      <c r="D153" s="57">
        <v>0</v>
      </c>
      <c r="E153" s="57">
        <v>0</v>
      </c>
      <c r="F153" s="57">
        <v>62</v>
      </c>
      <c r="G153" s="57">
        <v>0</v>
      </c>
      <c r="H153" s="57">
        <v>0</v>
      </c>
      <c r="I153" s="63">
        <f t="shared" si="3"/>
        <v>62</v>
      </c>
    </row>
    <row r="154" spans="2:9" ht="15.75">
      <c r="B154" s="55">
        <v>44420</v>
      </c>
      <c r="C154" s="56" t="s">
        <v>28</v>
      </c>
      <c r="D154" s="57">
        <v>0</v>
      </c>
      <c r="E154" s="57">
        <v>0</v>
      </c>
      <c r="F154" s="57">
        <v>12</v>
      </c>
      <c r="G154" s="57">
        <v>0</v>
      </c>
      <c r="H154" s="57">
        <v>0</v>
      </c>
      <c r="I154" s="63">
        <f t="shared" si="3"/>
        <v>12</v>
      </c>
    </row>
    <row r="155" spans="2:9" ht="15.75">
      <c r="B155" s="55">
        <v>44421</v>
      </c>
      <c r="C155" s="56" t="s">
        <v>29</v>
      </c>
      <c r="D155" s="57">
        <v>0</v>
      </c>
      <c r="E155" s="57">
        <v>0</v>
      </c>
      <c r="F155" s="57">
        <v>2</v>
      </c>
      <c r="G155" s="57">
        <v>0</v>
      </c>
      <c r="H155" s="57">
        <v>0</v>
      </c>
      <c r="I155" s="63">
        <f t="shared" si="3"/>
        <v>2</v>
      </c>
    </row>
    <row r="156" spans="2:9" ht="15.75">
      <c r="B156" s="55">
        <v>44422</v>
      </c>
      <c r="C156" s="56" t="s">
        <v>30</v>
      </c>
      <c r="D156" s="57">
        <v>0</v>
      </c>
      <c r="E156" s="57">
        <v>0</v>
      </c>
      <c r="F156" s="57">
        <v>0</v>
      </c>
      <c r="G156" s="57">
        <v>0</v>
      </c>
      <c r="H156" s="57">
        <v>0</v>
      </c>
      <c r="I156" s="63">
        <f t="shared" si="3"/>
        <v>0</v>
      </c>
    </row>
    <row r="157" spans="2:9" ht="15.75">
      <c r="B157" s="55">
        <v>44423</v>
      </c>
      <c r="C157" s="56" t="s">
        <v>33</v>
      </c>
      <c r="D157" s="57">
        <v>0</v>
      </c>
      <c r="E157" s="57">
        <v>0</v>
      </c>
      <c r="F157" s="57">
        <v>0</v>
      </c>
      <c r="G157" s="57">
        <v>0</v>
      </c>
      <c r="H157" s="57">
        <v>0</v>
      </c>
      <c r="I157" s="63">
        <f t="shared" si="3"/>
        <v>0</v>
      </c>
    </row>
    <row r="158" spans="2:9" ht="15.75">
      <c r="B158" s="55">
        <v>44424</v>
      </c>
      <c r="C158" s="56" t="s">
        <v>31</v>
      </c>
      <c r="D158" s="57">
        <v>0</v>
      </c>
      <c r="E158" s="57">
        <v>0</v>
      </c>
      <c r="F158" s="57">
        <v>2</v>
      </c>
      <c r="G158" s="57">
        <v>0</v>
      </c>
      <c r="H158" s="57">
        <v>0</v>
      </c>
      <c r="I158" s="63">
        <f t="shared" si="3"/>
        <v>2</v>
      </c>
    </row>
    <row r="159" spans="2:9" ht="15.75">
      <c r="B159" s="55">
        <v>44425</v>
      </c>
      <c r="C159" s="56" t="s">
        <v>32</v>
      </c>
      <c r="D159" s="57">
        <v>3</v>
      </c>
      <c r="E159" s="57">
        <v>1639</v>
      </c>
      <c r="F159" s="57">
        <v>1741</v>
      </c>
      <c r="G159" s="57">
        <v>102</v>
      </c>
      <c r="H159" s="57">
        <v>130</v>
      </c>
      <c r="I159" s="63">
        <f t="shared" si="3"/>
        <v>3615</v>
      </c>
    </row>
    <row r="160" spans="2:9" s="44" customFormat="1" ht="15.75">
      <c r="B160" s="66">
        <v>44426</v>
      </c>
      <c r="C160" s="59" t="s">
        <v>8</v>
      </c>
      <c r="D160" s="64">
        <f>SUM(D143:D159)</f>
        <v>1011</v>
      </c>
      <c r="E160" s="64">
        <f t="shared" ref="E160:H160" si="4">SUM(E143:E159)</f>
        <v>2170</v>
      </c>
      <c r="F160" s="64">
        <f t="shared" si="4"/>
        <v>2716</v>
      </c>
      <c r="G160" s="64">
        <f>SUM(G143:G159)</f>
        <v>169</v>
      </c>
      <c r="H160" s="64">
        <f t="shared" si="4"/>
        <v>367</v>
      </c>
      <c r="I160" s="65">
        <f>SUM(D160:H160)</f>
        <v>6433</v>
      </c>
    </row>
    <row r="161" spans="2:9" ht="15.75">
      <c r="B161" s="55">
        <v>44440</v>
      </c>
      <c r="C161" s="56" t="s">
        <v>17</v>
      </c>
      <c r="D161" s="63">
        <v>269</v>
      </c>
      <c r="E161" s="63">
        <v>408</v>
      </c>
      <c r="F161" s="63">
        <v>584</v>
      </c>
      <c r="G161" s="63">
        <v>20</v>
      </c>
      <c r="H161" s="63">
        <v>17</v>
      </c>
      <c r="I161" s="63">
        <f>SUM(D161:H161)</f>
        <v>1298</v>
      </c>
    </row>
    <row r="162" spans="2:9" ht="15.75">
      <c r="B162" s="55">
        <v>44441</v>
      </c>
      <c r="C162" s="56" t="s">
        <v>18</v>
      </c>
      <c r="D162" s="57">
        <v>159</v>
      </c>
      <c r="E162" s="57">
        <v>104</v>
      </c>
      <c r="F162" s="57">
        <v>594</v>
      </c>
      <c r="G162" s="57">
        <v>48</v>
      </c>
      <c r="H162" s="57">
        <v>100</v>
      </c>
      <c r="I162" s="63">
        <f t="shared" ref="I162:I177" si="5">SUM(D162:H162)</f>
        <v>1005</v>
      </c>
    </row>
    <row r="163" spans="2:9" ht="15.75">
      <c r="B163" s="55">
        <v>44442</v>
      </c>
      <c r="C163" s="56" t="s">
        <v>19</v>
      </c>
      <c r="D163" s="57">
        <v>7</v>
      </c>
      <c r="E163" s="57">
        <v>16</v>
      </c>
      <c r="F163" s="57">
        <v>39</v>
      </c>
      <c r="G163" s="57">
        <v>0</v>
      </c>
      <c r="H163" s="57">
        <v>0</v>
      </c>
      <c r="I163" s="63">
        <f t="shared" si="5"/>
        <v>62</v>
      </c>
    </row>
    <row r="164" spans="2:9" ht="15.75">
      <c r="B164" s="55">
        <v>44443</v>
      </c>
      <c r="C164" s="56" t="s">
        <v>20</v>
      </c>
      <c r="D164" s="57">
        <v>7</v>
      </c>
      <c r="E164" s="57">
        <v>2</v>
      </c>
      <c r="F164" s="57">
        <v>19</v>
      </c>
      <c r="G164" s="57">
        <v>0</v>
      </c>
      <c r="H164" s="57">
        <v>0</v>
      </c>
      <c r="I164" s="63">
        <f t="shared" si="5"/>
        <v>28</v>
      </c>
    </row>
    <row r="165" spans="2:9" ht="15.75">
      <c r="B165" s="55">
        <v>44444</v>
      </c>
      <c r="C165" s="56" t="s">
        <v>21</v>
      </c>
      <c r="D165" s="57">
        <v>38</v>
      </c>
      <c r="E165" s="57">
        <v>323</v>
      </c>
      <c r="F165" s="57">
        <v>82</v>
      </c>
      <c r="G165" s="57">
        <v>22</v>
      </c>
      <c r="H165" s="57">
        <v>38</v>
      </c>
      <c r="I165" s="63">
        <f t="shared" si="5"/>
        <v>503</v>
      </c>
    </row>
    <row r="166" spans="2:9" ht="15.75">
      <c r="B166" s="55">
        <v>44445</v>
      </c>
      <c r="C166" s="56" t="s">
        <v>22</v>
      </c>
      <c r="D166" s="57">
        <v>7</v>
      </c>
      <c r="E166" s="57">
        <v>70</v>
      </c>
      <c r="F166" s="57">
        <v>79</v>
      </c>
      <c r="G166" s="57">
        <v>4</v>
      </c>
      <c r="H166" s="57">
        <v>4</v>
      </c>
      <c r="I166" s="63">
        <f t="shared" si="5"/>
        <v>164</v>
      </c>
    </row>
    <row r="167" spans="2:9" ht="15.75">
      <c r="B167" s="55">
        <v>44446</v>
      </c>
      <c r="C167" s="56" t="s">
        <v>23</v>
      </c>
      <c r="D167" s="57">
        <v>224</v>
      </c>
      <c r="E167" s="57">
        <v>0</v>
      </c>
      <c r="F167" s="57">
        <v>0</v>
      </c>
      <c r="G167" s="57">
        <v>0</v>
      </c>
      <c r="H167" s="57">
        <v>0</v>
      </c>
      <c r="I167" s="63">
        <f t="shared" si="5"/>
        <v>224</v>
      </c>
    </row>
    <row r="168" spans="2:9" ht="15.75">
      <c r="B168" s="55">
        <v>44447</v>
      </c>
      <c r="C168" s="56" t="s">
        <v>24</v>
      </c>
      <c r="D168" s="57">
        <v>49</v>
      </c>
      <c r="E168" s="57">
        <v>167</v>
      </c>
      <c r="F168" s="57">
        <v>285</v>
      </c>
      <c r="G168" s="57">
        <v>22</v>
      </c>
      <c r="H168" s="57">
        <v>1</v>
      </c>
      <c r="I168" s="63">
        <f t="shared" si="5"/>
        <v>524</v>
      </c>
    </row>
    <row r="169" spans="2:9" ht="15.75">
      <c r="B169" s="55">
        <v>44448</v>
      </c>
      <c r="C169" s="56" t="s">
        <v>25</v>
      </c>
      <c r="D169" s="57">
        <v>69</v>
      </c>
      <c r="E169" s="57">
        <v>95</v>
      </c>
      <c r="F169" s="57">
        <v>76</v>
      </c>
      <c r="G169" s="57">
        <v>3</v>
      </c>
      <c r="H169" s="57">
        <v>1</v>
      </c>
      <c r="I169" s="63">
        <f t="shared" si="5"/>
        <v>244</v>
      </c>
    </row>
    <row r="170" spans="2:9" ht="15.75">
      <c r="B170" s="55">
        <v>44449</v>
      </c>
      <c r="C170" s="56" t="s">
        <v>26</v>
      </c>
      <c r="D170" s="57">
        <v>90</v>
      </c>
      <c r="E170" s="57">
        <v>219</v>
      </c>
      <c r="F170" s="57">
        <v>184</v>
      </c>
      <c r="G170" s="57">
        <v>15</v>
      </c>
      <c r="H170" s="57">
        <v>4</v>
      </c>
      <c r="I170" s="63">
        <f t="shared" si="5"/>
        <v>512</v>
      </c>
    </row>
    <row r="171" spans="2:9" ht="15.75">
      <c r="B171" s="55">
        <v>44450</v>
      </c>
      <c r="C171" s="56" t="s">
        <v>27</v>
      </c>
      <c r="D171" s="57">
        <v>0</v>
      </c>
      <c r="E171" s="57">
        <v>0</v>
      </c>
      <c r="F171" s="57">
        <v>137</v>
      </c>
      <c r="G171" s="57">
        <v>0</v>
      </c>
      <c r="H171" s="57">
        <v>0</v>
      </c>
      <c r="I171" s="63">
        <f t="shared" si="5"/>
        <v>137</v>
      </c>
    </row>
    <row r="172" spans="2:9" ht="15.75">
      <c r="B172" s="55">
        <v>44451</v>
      </c>
      <c r="C172" s="56" t="s">
        <v>28</v>
      </c>
      <c r="D172" s="57">
        <v>0</v>
      </c>
      <c r="E172" s="57">
        <v>0</v>
      </c>
      <c r="F172" s="57">
        <v>37</v>
      </c>
      <c r="G172" s="57">
        <v>0</v>
      </c>
      <c r="H172" s="57">
        <v>0</v>
      </c>
      <c r="I172" s="63">
        <f t="shared" si="5"/>
        <v>37</v>
      </c>
    </row>
    <row r="173" spans="2:9" ht="15.75">
      <c r="B173" s="55">
        <v>44452</v>
      </c>
      <c r="C173" s="56" t="s">
        <v>29</v>
      </c>
      <c r="D173" s="57">
        <v>0</v>
      </c>
      <c r="E173" s="57">
        <v>0</v>
      </c>
      <c r="F173" s="57">
        <v>1</v>
      </c>
      <c r="G173" s="57">
        <v>0</v>
      </c>
      <c r="H173" s="57">
        <v>0</v>
      </c>
      <c r="I173" s="63">
        <f t="shared" si="5"/>
        <v>1</v>
      </c>
    </row>
    <row r="174" spans="2:9" ht="15.75">
      <c r="B174" s="55">
        <v>44453</v>
      </c>
      <c r="C174" s="56" t="s">
        <v>30</v>
      </c>
      <c r="D174" s="57">
        <v>0</v>
      </c>
      <c r="E174" s="57">
        <v>0</v>
      </c>
      <c r="F174" s="57">
        <v>1</v>
      </c>
      <c r="G174" s="57">
        <v>0</v>
      </c>
      <c r="H174" s="57">
        <v>0</v>
      </c>
      <c r="I174" s="63">
        <f t="shared" si="5"/>
        <v>1</v>
      </c>
    </row>
    <row r="175" spans="2:9" ht="15.75">
      <c r="B175" s="55">
        <v>44454</v>
      </c>
      <c r="C175" s="56" t="s">
        <v>33</v>
      </c>
      <c r="D175" s="57">
        <v>0</v>
      </c>
      <c r="E175" s="57">
        <v>5</v>
      </c>
      <c r="F175" s="57">
        <v>34</v>
      </c>
      <c r="G175" s="57">
        <v>0</v>
      </c>
      <c r="H175" s="57">
        <v>0</v>
      </c>
      <c r="I175" s="63">
        <f t="shared" si="5"/>
        <v>39</v>
      </c>
    </row>
    <row r="176" spans="2:9" ht="15.75">
      <c r="B176" s="55">
        <v>44455</v>
      </c>
      <c r="C176" s="56" t="s">
        <v>31</v>
      </c>
      <c r="D176" s="57">
        <v>0</v>
      </c>
      <c r="E176" s="57">
        <v>0</v>
      </c>
      <c r="F176" s="57">
        <v>2</v>
      </c>
      <c r="G176" s="57">
        <v>0</v>
      </c>
      <c r="H176" s="57">
        <v>0</v>
      </c>
      <c r="I176" s="63">
        <f t="shared" si="5"/>
        <v>2</v>
      </c>
    </row>
    <row r="177" spans="2:9" ht="15.75">
      <c r="B177" s="55">
        <v>44456</v>
      </c>
      <c r="C177" s="56" t="s">
        <v>32</v>
      </c>
      <c r="D177" s="57">
        <v>0</v>
      </c>
      <c r="E177" s="57">
        <v>762</v>
      </c>
      <c r="F177" s="57">
        <v>177</v>
      </c>
      <c r="G177" s="57">
        <v>7</v>
      </c>
      <c r="H177" s="57">
        <v>49</v>
      </c>
      <c r="I177" s="63">
        <f t="shared" si="5"/>
        <v>995</v>
      </c>
    </row>
    <row r="178" spans="2:9" s="44" customFormat="1" ht="15.75">
      <c r="B178" s="66">
        <v>44457</v>
      </c>
      <c r="C178" s="59" t="s">
        <v>8</v>
      </c>
      <c r="D178" s="64">
        <f>SUM(D161:D177)</f>
        <v>919</v>
      </c>
      <c r="E178" s="64">
        <f t="shared" ref="E178:H178" si="6">SUM(E161:E177)</f>
        <v>2171</v>
      </c>
      <c r="F178" s="64">
        <f t="shared" si="6"/>
        <v>2331</v>
      </c>
      <c r="G178" s="64">
        <f t="shared" si="6"/>
        <v>141</v>
      </c>
      <c r="H178" s="64">
        <f t="shared" si="6"/>
        <v>214</v>
      </c>
      <c r="I178" s="65">
        <f>SUM(D178:H178)</f>
        <v>5776</v>
      </c>
    </row>
    <row r="179" spans="2:9" s="44" customFormat="1">
      <c r="B179" s="91">
        <v>44470</v>
      </c>
      <c r="C179" s="92" t="s">
        <v>17</v>
      </c>
      <c r="D179" s="93">
        <v>256</v>
      </c>
      <c r="E179" s="93">
        <v>542</v>
      </c>
      <c r="F179" s="93">
        <v>518</v>
      </c>
      <c r="G179" s="93">
        <v>37</v>
      </c>
      <c r="H179" s="93">
        <v>22</v>
      </c>
      <c r="I179" s="93">
        <f>SUM(D179:H179)</f>
        <v>1375</v>
      </c>
    </row>
    <row r="180" spans="2:9">
      <c r="B180" s="91">
        <v>44471</v>
      </c>
      <c r="C180" s="92" t="s">
        <v>18</v>
      </c>
      <c r="D180" s="94">
        <v>106</v>
      </c>
      <c r="E180" s="94">
        <v>120</v>
      </c>
      <c r="F180" s="94">
        <v>705</v>
      </c>
      <c r="G180" s="94">
        <v>666</v>
      </c>
      <c r="H180" s="94">
        <v>115</v>
      </c>
      <c r="I180" s="93">
        <f t="shared" ref="I180:I196" si="7">SUM(D180:H180)</f>
        <v>1712</v>
      </c>
    </row>
    <row r="181" spans="2:9">
      <c r="B181" s="91">
        <v>44472</v>
      </c>
      <c r="C181" s="92" t="s">
        <v>19</v>
      </c>
      <c r="D181" s="94">
        <v>2</v>
      </c>
      <c r="E181" s="94">
        <v>16</v>
      </c>
      <c r="F181" s="94">
        <v>72</v>
      </c>
      <c r="G181" s="94">
        <v>0</v>
      </c>
      <c r="H181" s="94">
        <v>0</v>
      </c>
      <c r="I181" s="93">
        <f t="shared" si="7"/>
        <v>90</v>
      </c>
    </row>
    <row r="182" spans="2:9">
      <c r="B182" s="91">
        <v>44473</v>
      </c>
      <c r="C182" s="92" t="s">
        <v>20</v>
      </c>
      <c r="D182" s="94">
        <v>4</v>
      </c>
      <c r="E182" s="94">
        <v>6</v>
      </c>
      <c r="F182" s="94">
        <v>25</v>
      </c>
      <c r="G182" s="94">
        <v>0</v>
      </c>
      <c r="H182" s="94">
        <v>1</v>
      </c>
      <c r="I182" s="93">
        <f t="shared" si="7"/>
        <v>36</v>
      </c>
    </row>
    <row r="183" spans="2:9">
      <c r="B183" s="91">
        <v>44474</v>
      </c>
      <c r="C183" s="92" t="s">
        <v>21</v>
      </c>
      <c r="D183" s="94">
        <v>45</v>
      </c>
      <c r="E183" s="94">
        <v>304</v>
      </c>
      <c r="F183" s="94">
        <v>210</v>
      </c>
      <c r="G183" s="94">
        <v>652</v>
      </c>
      <c r="H183" s="94">
        <v>150</v>
      </c>
      <c r="I183" s="93">
        <f t="shared" si="7"/>
        <v>1361</v>
      </c>
    </row>
    <row r="184" spans="2:9">
      <c r="B184" s="91">
        <v>44475</v>
      </c>
      <c r="C184" s="92" t="s">
        <v>22</v>
      </c>
      <c r="D184" s="94">
        <v>3</v>
      </c>
      <c r="E184" s="94">
        <v>33</v>
      </c>
      <c r="F184" s="94">
        <v>52</v>
      </c>
      <c r="G184" s="94">
        <v>2</v>
      </c>
      <c r="H184" s="94">
        <v>3</v>
      </c>
      <c r="I184" s="93">
        <f t="shared" si="7"/>
        <v>93</v>
      </c>
    </row>
    <row r="185" spans="2:9">
      <c r="B185" s="91">
        <v>44476</v>
      </c>
      <c r="C185" s="92" t="s">
        <v>23</v>
      </c>
      <c r="D185" s="94">
        <v>177</v>
      </c>
      <c r="E185" s="94">
        <v>0</v>
      </c>
      <c r="F185" s="94">
        <v>0</v>
      </c>
      <c r="G185" s="94">
        <v>0</v>
      </c>
      <c r="H185" s="94">
        <v>0</v>
      </c>
      <c r="I185" s="93">
        <f t="shared" si="7"/>
        <v>177</v>
      </c>
    </row>
    <row r="186" spans="2:9">
      <c r="B186" s="91">
        <v>44477</v>
      </c>
      <c r="C186" s="92" t="s">
        <v>24</v>
      </c>
      <c r="D186" s="94">
        <v>45</v>
      </c>
      <c r="E186" s="94">
        <v>120</v>
      </c>
      <c r="F186" s="94">
        <v>319</v>
      </c>
      <c r="G186" s="94">
        <v>19</v>
      </c>
      <c r="H186" s="94">
        <v>4</v>
      </c>
      <c r="I186" s="93">
        <f t="shared" si="7"/>
        <v>507</v>
      </c>
    </row>
    <row r="187" spans="2:9">
      <c r="B187" s="91">
        <v>44478</v>
      </c>
      <c r="C187" s="92" t="s">
        <v>25</v>
      </c>
      <c r="D187" s="94">
        <v>50</v>
      </c>
      <c r="E187" s="94">
        <v>158</v>
      </c>
      <c r="F187" s="94">
        <v>76</v>
      </c>
      <c r="G187" s="94">
        <v>47</v>
      </c>
      <c r="H187" s="94">
        <v>0</v>
      </c>
      <c r="I187" s="93">
        <f t="shared" si="7"/>
        <v>331</v>
      </c>
    </row>
    <row r="188" spans="2:9">
      <c r="B188" s="91">
        <v>44479</v>
      </c>
      <c r="C188" s="92" t="s">
        <v>26</v>
      </c>
      <c r="D188" s="94">
        <v>94</v>
      </c>
      <c r="E188" s="94">
        <v>252</v>
      </c>
      <c r="F188" s="94">
        <v>173</v>
      </c>
      <c r="G188" s="94">
        <v>50</v>
      </c>
      <c r="H188" s="94">
        <v>1</v>
      </c>
      <c r="I188" s="93">
        <f t="shared" si="7"/>
        <v>570</v>
      </c>
    </row>
    <row r="189" spans="2:9">
      <c r="B189" s="91">
        <v>44480</v>
      </c>
      <c r="C189" s="92" t="s">
        <v>34</v>
      </c>
      <c r="D189" s="94">
        <v>5</v>
      </c>
      <c r="E189" s="94">
        <v>166</v>
      </c>
      <c r="F189" s="94">
        <v>121</v>
      </c>
      <c r="G189" s="94">
        <v>588</v>
      </c>
      <c r="H189" s="94">
        <v>215</v>
      </c>
      <c r="I189" s="93">
        <f t="shared" si="7"/>
        <v>1095</v>
      </c>
    </row>
    <row r="190" spans="2:9">
      <c r="B190" s="91">
        <v>44480</v>
      </c>
      <c r="C190" s="92" t="s">
        <v>27</v>
      </c>
      <c r="D190" s="90" t="s">
        <v>35</v>
      </c>
      <c r="E190" s="94">
        <v>0</v>
      </c>
      <c r="F190" s="94">
        <v>105</v>
      </c>
      <c r="G190" s="94">
        <v>0</v>
      </c>
      <c r="H190" s="94">
        <v>0</v>
      </c>
      <c r="I190" s="93">
        <f t="shared" si="7"/>
        <v>105</v>
      </c>
    </row>
    <row r="191" spans="2:9">
      <c r="B191" s="91">
        <v>44481</v>
      </c>
      <c r="C191" s="92" t="s">
        <v>28</v>
      </c>
      <c r="D191" s="90" t="s">
        <v>35</v>
      </c>
      <c r="E191" s="94">
        <v>0</v>
      </c>
      <c r="F191" s="94">
        <v>46</v>
      </c>
      <c r="G191" s="94">
        <v>0</v>
      </c>
      <c r="H191" s="94">
        <v>0</v>
      </c>
      <c r="I191" s="93">
        <f t="shared" si="7"/>
        <v>46</v>
      </c>
    </row>
    <row r="192" spans="2:9">
      <c r="B192" s="91">
        <v>44482</v>
      </c>
      <c r="C192" s="92" t="s">
        <v>29</v>
      </c>
      <c r="D192" s="90" t="s">
        <v>35</v>
      </c>
      <c r="E192" s="94">
        <v>4</v>
      </c>
      <c r="F192" s="94">
        <v>3</v>
      </c>
      <c r="G192" s="94">
        <v>0</v>
      </c>
      <c r="H192" s="94">
        <v>1</v>
      </c>
      <c r="I192" s="93">
        <f t="shared" si="7"/>
        <v>8</v>
      </c>
    </row>
    <row r="193" spans="2:9">
      <c r="B193" s="91">
        <v>44483</v>
      </c>
      <c r="C193" s="92" t="s">
        <v>30</v>
      </c>
      <c r="D193" s="90" t="s">
        <v>35</v>
      </c>
      <c r="E193" s="94">
        <v>0</v>
      </c>
      <c r="F193" s="94">
        <v>0</v>
      </c>
      <c r="G193" s="94">
        <v>0</v>
      </c>
      <c r="H193" s="94">
        <v>8</v>
      </c>
      <c r="I193" s="93">
        <f t="shared" si="7"/>
        <v>8</v>
      </c>
    </row>
    <row r="194" spans="2:9">
      <c r="B194" s="91">
        <v>44484</v>
      </c>
      <c r="C194" s="92" t="s">
        <v>33</v>
      </c>
      <c r="D194" s="90" t="s">
        <v>35</v>
      </c>
      <c r="E194" s="94">
        <v>0</v>
      </c>
      <c r="F194" s="94">
        <v>2</v>
      </c>
      <c r="G194" s="94">
        <v>0</v>
      </c>
      <c r="H194" s="94">
        <v>0</v>
      </c>
      <c r="I194" s="93">
        <f t="shared" si="7"/>
        <v>2</v>
      </c>
    </row>
    <row r="195" spans="2:9">
      <c r="B195" s="91">
        <v>44485</v>
      </c>
      <c r="C195" s="92" t="s">
        <v>31</v>
      </c>
      <c r="D195" s="90" t="s">
        <v>35</v>
      </c>
      <c r="E195" s="94">
        <v>0</v>
      </c>
      <c r="F195" s="94">
        <v>3</v>
      </c>
      <c r="G195" s="94">
        <v>0</v>
      </c>
      <c r="H195" s="94">
        <v>0</v>
      </c>
      <c r="I195" s="93">
        <f t="shared" si="7"/>
        <v>3</v>
      </c>
    </row>
    <row r="196" spans="2:9">
      <c r="B196" s="91">
        <v>44486</v>
      </c>
      <c r="C196" s="92" t="s">
        <v>32</v>
      </c>
      <c r="D196" s="94">
        <v>8</v>
      </c>
      <c r="E196" s="94">
        <v>663</v>
      </c>
      <c r="F196" s="94">
        <v>40</v>
      </c>
      <c r="G196" s="94">
        <v>83</v>
      </c>
      <c r="H196" s="94">
        <v>588</v>
      </c>
      <c r="I196" s="93">
        <f t="shared" si="7"/>
        <v>1382</v>
      </c>
    </row>
    <row r="197" spans="2:9">
      <c r="B197" s="95">
        <v>44487</v>
      </c>
      <c r="C197" s="96" t="s">
        <v>8</v>
      </c>
      <c r="D197" s="97">
        <f>SUM(D179:D196)</f>
        <v>795</v>
      </c>
      <c r="E197" s="97">
        <f>SUM(E179:E196)</f>
        <v>2384</v>
      </c>
      <c r="F197" s="97">
        <f>SUM(F179:F196)</f>
        <v>2470</v>
      </c>
      <c r="G197" s="97">
        <f>SUM(G179:G196)</f>
        <v>2144</v>
      </c>
      <c r="H197" s="97">
        <f>SUM(H179:H196)</f>
        <v>1108</v>
      </c>
      <c r="I197" s="98">
        <f>D197+E197+F197+G197+H197</f>
        <v>8901</v>
      </c>
    </row>
    <row r="198" spans="2:9">
      <c r="B198" s="91">
        <v>44501</v>
      </c>
      <c r="C198" s="92" t="s">
        <v>17</v>
      </c>
      <c r="D198" s="93">
        <v>258</v>
      </c>
      <c r="E198" s="93">
        <v>740</v>
      </c>
      <c r="F198" s="93">
        <v>607</v>
      </c>
      <c r="G198" s="93">
        <v>45</v>
      </c>
      <c r="H198" s="93">
        <v>15</v>
      </c>
      <c r="I198" s="93">
        <f>SUM(D198:H198)</f>
        <v>1665</v>
      </c>
    </row>
    <row r="199" spans="2:9">
      <c r="B199" s="91">
        <v>44502</v>
      </c>
      <c r="C199" s="92" t="s">
        <v>18</v>
      </c>
      <c r="D199" s="94">
        <v>94</v>
      </c>
      <c r="E199" s="94">
        <v>115</v>
      </c>
      <c r="F199" s="94">
        <v>642</v>
      </c>
      <c r="G199" s="94">
        <v>134</v>
      </c>
      <c r="H199" s="94">
        <v>76</v>
      </c>
      <c r="I199" s="93">
        <f t="shared" ref="I199:I215" si="8">SUM(D199:H199)</f>
        <v>1061</v>
      </c>
    </row>
    <row r="200" spans="2:9">
      <c r="B200" s="91">
        <v>44503</v>
      </c>
      <c r="C200" s="92" t="s">
        <v>19</v>
      </c>
      <c r="D200" s="94">
        <v>3</v>
      </c>
      <c r="E200" s="94">
        <v>27</v>
      </c>
      <c r="F200" s="94">
        <v>37</v>
      </c>
      <c r="G200" s="94">
        <v>1</v>
      </c>
      <c r="H200" s="94">
        <v>2</v>
      </c>
      <c r="I200" s="93">
        <f t="shared" si="8"/>
        <v>70</v>
      </c>
    </row>
    <row r="201" spans="2:9">
      <c r="B201" s="91">
        <v>44504</v>
      </c>
      <c r="C201" s="92" t="s">
        <v>20</v>
      </c>
      <c r="D201" s="94">
        <v>9</v>
      </c>
      <c r="E201" s="94">
        <v>39</v>
      </c>
      <c r="F201" s="94">
        <v>20</v>
      </c>
      <c r="G201" s="94">
        <v>0</v>
      </c>
      <c r="H201" s="94">
        <v>1</v>
      </c>
      <c r="I201" s="93">
        <f t="shared" si="8"/>
        <v>69</v>
      </c>
    </row>
    <row r="202" spans="2:9">
      <c r="B202" s="91">
        <v>44505</v>
      </c>
      <c r="C202" s="92" t="s">
        <v>21</v>
      </c>
      <c r="D202" s="94">
        <v>25</v>
      </c>
      <c r="E202" s="94">
        <v>198</v>
      </c>
      <c r="F202" s="94">
        <v>122</v>
      </c>
      <c r="G202" s="94">
        <v>135</v>
      </c>
      <c r="H202" s="94">
        <v>35</v>
      </c>
      <c r="I202" s="93">
        <f t="shared" si="8"/>
        <v>515</v>
      </c>
    </row>
    <row r="203" spans="2:9">
      <c r="B203" s="91">
        <v>44506</v>
      </c>
      <c r="C203" s="92" t="s">
        <v>22</v>
      </c>
      <c r="D203" s="94">
        <v>2</v>
      </c>
      <c r="E203" s="94">
        <v>22</v>
      </c>
      <c r="F203" s="94">
        <v>38</v>
      </c>
      <c r="G203" s="94">
        <v>4</v>
      </c>
      <c r="H203" s="94">
        <v>2</v>
      </c>
      <c r="I203" s="93">
        <f t="shared" si="8"/>
        <v>68</v>
      </c>
    </row>
    <row r="204" spans="2:9">
      <c r="B204" s="91">
        <v>44507</v>
      </c>
      <c r="C204" s="92" t="s">
        <v>23</v>
      </c>
      <c r="D204" s="94">
        <v>168</v>
      </c>
      <c r="E204" s="94">
        <v>0</v>
      </c>
      <c r="F204" s="94">
        <v>0</v>
      </c>
      <c r="G204" s="94">
        <v>0</v>
      </c>
      <c r="H204" s="94">
        <v>0</v>
      </c>
      <c r="I204" s="93">
        <f t="shared" si="8"/>
        <v>168</v>
      </c>
    </row>
    <row r="205" spans="2:9">
      <c r="B205" s="91">
        <v>44508</v>
      </c>
      <c r="C205" s="92" t="s">
        <v>24</v>
      </c>
      <c r="D205" s="94">
        <v>44</v>
      </c>
      <c r="E205" s="94">
        <v>70</v>
      </c>
      <c r="F205" s="94">
        <v>307</v>
      </c>
      <c r="G205" s="94">
        <v>24</v>
      </c>
      <c r="H205" s="94">
        <v>0</v>
      </c>
      <c r="I205" s="93">
        <f t="shared" si="8"/>
        <v>445</v>
      </c>
    </row>
    <row r="206" spans="2:9">
      <c r="B206" s="91">
        <v>44509</v>
      </c>
      <c r="C206" s="92" t="s">
        <v>25</v>
      </c>
      <c r="D206" s="94">
        <v>25</v>
      </c>
      <c r="E206" s="94">
        <v>190</v>
      </c>
      <c r="F206" s="94">
        <v>84</v>
      </c>
      <c r="G206" s="94">
        <v>57</v>
      </c>
      <c r="H206" s="94">
        <v>1</v>
      </c>
      <c r="I206" s="93">
        <f t="shared" si="8"/>
        <v>357</v>
      </c>
    </row>
    <row r="207" spans="2:9">
      <c r="B207" s="91">
        <v>44510</v>
      </c>
      <c r="C207" s="92" t="s">
        <v>26</v>
      </c>
      <c r="D207" s="94">
        <v>67</v>
      </c>
      <c r="E207" s="94">
        <v>240</v>
      </c>
      <c r="F207" s="94">
        <v>219</v>
      </c>
      <c r="G207" s="94">
        <v>16</v>
      </c>
      <c r="H207" s="94">
        <v>1</v>
      </c>
      <c r="I207" s="93">
        <f t="shared" si="8"/>
        <v>543</v>
      </c>
    </row>
    <row r="208" spans="2:9">
      <c r="B208" s="91">
        <v>44511</v>
      </c>
      <c r="C208" s="92" t="s">
        <v>34</v>
      </c>
      <c r="D208" s="94">
        <v>18</v>
      </c>
      <c r="E208" s="94">
        <v>171</v>
      </c>
      <c r="F208" s="94">
        <v>163</v>
      </c>
      <c r="G208" s="94">
        <v>413</v>
      </c>
      <c r="H208" s="94">
        <v>43</v>
      </c>
      <c r="I208" s="93">
        <f t="shared" si="8"/>
        <v>808</v>
      </c>
    </row>
    <row r="209" spans="2:9">
      <c r="B209" s="91">
        <v>44512</v>
      </c>
      <c r="C209" s="92" t="s">
        <v>27</v>
      </c>
      <c r="D209" s="94">
        <v>0</v>
      </c>
      <c r="E209" s="94">
        <v>0</v>
      </c>
      <c r="F209" s="94">
        <v>119</v>
      </c>
      <c r="G209" s="94">
        <v>0</v>
      </c>
      <c r="H209" s="94">
        <v>0</v>
      </c>
      <c r="I209" s="93">
        <f t="shared" si="8"/>
        <v>119</v>
      </c>
    </row>
    <row r="210" spans="2:9">
      <c r="B210" s="91">
        <v>44513</v>
      </c>
      <c r="C210" s="92" t="s">
        <v>28</v>
      </c>
      <c r="D210" s="94">
        <v>0</v>
      </c>
      <c r="E210" s="94">
        <v>0</v>
      </c>
      <c r="F210" s="94">
        <v>71</v>
      </c>
      <c r="G210" s="94">
        <v>0</v>
      </c>
      <c r="H210" s="94">
        <v>0</v>
      </c>
      <c r="I210" s="93">
        <f t="shared" si="8"/>
        <v>71</v>
      </c>
    </row>
    <row r="211" spans="2:9">
      <c r="B211" s="91">
        <v>44514</v>
      </c>
      <c r="C211" s="92" t="s">
        <v>29</v>
      </c>
      <c r="D211" s="94">
        <v>0</v>
      </c>
      <c r="E211" s="94">
        <v>3</v>
      </c>
      <c r="F211" s="94">
        <v>12</v>
      </c>
      <c r="G211" s="94">
        <v>0</v>
      </c>
      <c r="H211" s="94"/>
      <c r="I211" s="93">
        <f t="shared" si="8"/>
        <v>15</v>
      </c>
    </row>
    <row r="212" spans="2:9">
      <c r="B212" s="91">
        <v>44515</v>
      </c>
      <c r="C212" s="92" t="s">
        <v>30</v>
      </c>
      <c r="D212" s="94">
        <v>0</v>
      </c>
      <c r="E212" s="94">
        <v>0</v>
      </c>
      <c r="F212" s="94">
        <v>0</v>
      </c>
      <c r="G212" s="94">
        <v>0</v>
      </c>
      <c r="H212" s="94">
        <v>5</v>
      </c>
      <c r="I212" s="93">
        <f t="shared" si="8"/>
        <v>5</v>
      </c>
    </row>
    <row r="213" spans="2:9">
      <c r="B213" s="91">
        <v>44516</v>
      </c>
      <c r="C213" s="92" t="s">
        <v>33</v>
      </c>
      <c r="D213" s="94">
        <v>0</v>
      </c>
      <c r="E213" s="94">
        <v>0</v>
      </c>
      <c r="F213" s="94">
        <v>0</v>
      </c>
      <c r="G213" s="94">
        <v>0</v>
      </c>
      <c r="H213" s="94"/>
      <c r="I213" s="93">
        <f t="shared" si="8"/>
        <v>0</v>
      </c>
    </row>
    <row r="214" spans="2:9">
      <c r="B214" s="91">
        <v>44517</v>
      </c>
      <c r="C214" s="92" t="s">
        <v>31</v>
      </c>
      <c r="D214" s="94">
        <v>0</v>
      </c>
      <c r="E214" s="94">
        <v>0</v>
      </c>
      <c r="F214" s="94">
        <v>0</v>
      </c>
      <c r="G214" s="94">
        <v>1</v>
      </c>
      <c r="H214" s="94">
        <v>1</v>
      </c>
      <c r="I214" s="93">
        <f t="shared" si="8"/>
        <v>2</v>
      </c>
    </row>
    <row r="215" spans="2:9">
      <c r="B215" s="91">
        <v>44518</v>
      </c>
      <c r="C215" s="92" t="s">
        <v>32</v>
      </c>
      <c r="D215" s="94">
        <v>184</v>
      </c>
      <c r="E215" s="94">
        <v>564</v>
      </c>
      <c r="F215" s="94">
        <v>219</v>
      </c>
      <c r="G215" s="94">
        <v>87</v>
      </c>
      <c r="H215" s="94">
        <v>173</v>
      </c>
      <c r="I215" s="93">
        <f t="shared" si="8"/>
        <v>1227</v>
      </c>
    </row>
    <row r="216" spans="2:9">
      <c r="B216" s="95">
        <v>44519</v>
      </c>
      <c r="C216" s="96" t="s">
        <v>8</v>
      </c>
      <c r="D216" s="97">
        <f>SUM(D198:D215)</f>
        <v>897</v>
      </c>
      <c r="E216" s="98">
        <f>SUM(E198:E215)</f>
        <v>2379</v>
      </c>
      <c r="F216" s="98">
        <f>SUM(F198:F215)</f>
        <v>2660</v>
      </c>
      <c r="G216" s="98">
        <f>SUM(G198:G215)</f>
        <v>917</v>
      </c>
      <c r="H216" s="98">
        <f>SUM(H198:H215)</f>
        <v>355</v>
      </c>
      <c r="I216" s="98">
        <f>SUM(D216:H216)</f>
        <v>7208</v>
      </c>
    </row>
    <row r="217" spans="2:9">
      <c r="B217" s="91">
        <v>44531</v>
      </c>
      <c r="C217" s="92" t="s">
        <v>17</v>
      </c>
      <c r="D217" s="93">
        <v>241</v>
      </c>
      <c r="E217" s="93">
        <v>519</v>
      </c>
      <c r="F217" s="93">
        <v>567</v>
      </c>
      <c r="G217" s="93">
        <v>49</v>
      </c>
      <c r="H217" s="93">
        <v>34</v>
      </c>
      <c r="I217" s="93">
        <f>SUM(D217:H217)</f>
        <v>1410</v>
      </c>
    </row>
    <row r="218" spans="2:9">
      <c r="B218" s="91">
        <v>44531</v>
      </c>
      <c r="C218" s="92" t="s">
        <v>18</v>
      </c>
      <c r="D218" s="93">
        <v>93</v>
      </c>
      <c r="E218" s="94">
        <v>86</v>
      </c>
      <c r="F218" s="94">
        <v>406</v>
      </c>
      <c r="G218" s="94">
        <v>110</v>
      </c>
      <c r="H218" s="94">
        <v>56</v>
      </c>
      <c r="I218" s="93">
        <f t="shared" ref="I218:I234" si="9">SUM(D218:H218)</f>
        <v>751</v>
      </c>
    </row>
    <row r="219" spans="2:9">
      <c r="B219" s="91">
        <v>44531</v>
      </c>
      <c r="C219" s="92" t="s">
        <v>19</v>
      </c>
      <c r="D219" s="93">
        <v>4</v>
      </c>
      <c r="E219" s="94">
        <v>26</v>
      </c>
      <c r="F219" s="94">
        <v>32</v>
      </c>
      <c r="G219" s="94">
        <v>3</v>
      </c>
      <c r="H219" s="94">
        <v>1</v>
      </c>
      <c r="I219" s="93">
        <f t="shared" si="9"/>
        <v>66</v>
      </c>
    </row>
    <row r="220" spans="2:9">
      <c r="B220" s="91">
        <v>44531</v>
      </c>
      <c r="C220" s="92" t="s">
        <v>20</v>
      </c>
      <c r="D220" s="93">
        <v>5</v>
      </c>
      <c r="E220" s="94">
        <v>20</v>
      </c>
      <c r="F220" s="94">
        <v>16</v>
      </c>
      <c r="G220" s="94">
        <v>0</v>
      </c>
      <c r="H220" s="94">
        <v>0</v>
      </c>
      <c r="I220" s="93">
        <f t="shared" si="9"/>
        <v>41</v>
      </c>
    </row>
    <row r="221" spans="2:9">
      <c r="B221" s="91">
        <v>44531</v>
      </c>
      <c r="C221" s="92" t="s">
        <v>21</v>
      </c>
      <c r="D221" s="93">
        <v>22</v>
      </c>
      <c r="E221" s="94">
        <v>155</v>
      </c>
      <c r="F221" s="94">
        <v>158</v>
      </c>
      <c r="G221" s="94">
        <v>181</v>
      </c>
      <c r="H221" s="94">
        <v>57</v>
      </c>
      <c r="I221" s="93">
        <f t="shared" si="9"/>
        <v>573</v>
      </c>
    </row>
    <row r="222" spans="2:9">
      <c r="B222" s="91">
        <v>44531</v>
      </c>
      <c r="C222" s="92" t="s">
        <v>22</v>
      </c>
      <c r="D222" s="93">
        <v>3</v>
      </c>
      <c r="E222" s="94">
        <v>20</v>
      </c>
      <c r="F222" s="94">
        <v>29</v>
      </c>
      <c r="G222" s="94">
        <v>2</v>
      </c>
      <c r="H222" s="94">
        <v>5</v>
      </c>
      <c r="I222" s="93">
        <f t="shared" si="9"/>
        <v>59</v>
      </c>
    </row>
    <row r="223" spans="2:9">
      <c r="B223" s="91">
        <v>44531</v>
      </c>
      <c r="C223" s="92" t="s">
        <v>23</v>
      </c>
      <c r="D223" s="93">
        <v>176</v>
      </c>
      <c r="E223" s="94">
        <v>0</v>
      </c>
      <c r="F223" s="94">
        <v>0</v>
      </c>
      <c r="G223" s="94">
        <v>0</v>
      </c>
      <c r="H223" s="94"/>
      <c r="I223" s="93">
        <f t="shared" si="9"/>
        <v>176</v>
      </c>
    </row>
    <row r="224" spans="2:9">
      <c r="B224" s="91">
        <v>44531</v>
      </c>
      <c r="C224" s="92" t="s">
        <v>24</v>
      </c>
      <c r="D224" s="93">
        <v>37</v>
      </c>
      <c r="E224" s="94">
        <v>81</v>
      </c>
      <c r="F224" s="94">
        <v>221</v>
      </c>
      <c r="G224" s="94">
        <v>19</v>
      </c>
      <c r="H224" s="94">
        <v>3</v>
      </c>
      <c r="I224" s="93">
        <f t="shared" si="9"/>
        <v>361</v>
      </c>
    </row>
    <row r="225" spans="2:9">
      <c r="B225" s="91">
        <v>44531</v>
      </c>
      <c r="C225" s="92" t="s">
        <v>25</v>
      </c>
      <c r="D225" s="93">
        <v>20</v>
      </c>
      <c r="E225" s="94">
        <v>129</v>
      </c>
      <c r="F225" s="94">
        <v>67</v>
      </c>
      <c r="G225" s="94">
        <v>91</v>
      </c>
      <c r="H225" s="94"/>
      <c r="I225" s="93">
        <f t="shared" si="9"/>
        <v>307</v>
      </c>
    </row>
    <row r="226" spans="2:9">
      <c r="B226" s="91">
        <v>44531</v>
      </c>
      <c r="C226" s="92" t="s">
        <v>26</v>
      </c>
      <c r="D226" s="93">
        <v>67</v>
      </c>
      <c r="E226" s="94">
        <v>150</v>
      </c>
      <c r="F226" s="94">
        <v>145</v>
      </c>
      <c r="G226" s="94">
        <v>5</v>
      </c>
      <c r="H226" s="94">
        <v>2</v>
      </c>
      <c r="I226" s="93">
        <f t="shared" si="9"/>
        <v>369</v>
      </c>
    </row>
    <row r="227" spans="2:9">
      <c r="B227" s="91">
        <v>44531</v>
      </c>
      <c r="C227" s="92" t="s">
        <v>34</v>
      </c>
      <c r="D227" s="93">
        <v>11</v>
      </c>
      <c r="E227" s="94">
        <v>132</v>
      </c>
      <c r="F227" s="94">
        <v>131</v>
      </c>
      <c r="G227" s="94">
        <v>720</v>
      </c>
      <c r="H227" s="94">
        <v>33</v>
      </c>
      <c r="I227" s="93">
        <f t="shared" si="9"/>
        <v>1027</v>
      </c>
    </row>
    <row r="228" spans="2:9">
      <c r="B228" s="91">
        <v>44531</v>
      </c>
      <c r="C228" s="92" t="s">
        <v>27</v>
      </c>
      <c r="D228" s="93">
        <v>0</v>
      </c>
      <c r="E228" s="94"/>
      <c r="F228" s="94">
        <v>48</v>
      </c>
      <c r="G228" s="94">
        <v>0</v>
      </c>
      <c r="H228" s="94">
        <v>0</v>
      </c>
      <c r="I228" s="93">
        <f t="shared" si="9"/>
        <v>48</v>
      </c>
    </row>
    <row r="229" spans="2:9">
      <c r="B229" s="91">
        <v>44531</v>
      </c>
      <c r="C229" s="92" t="s">
        <v>28</v>
      </c>
      <c r="D229" s="93">
        <v>0</v>
      </c>
      <c r="E229" s="94"/>
      <c r="F229" s="94">
        <v>13</v>
      </c>
      <c r="G229" s="94">
        <v>0</v>
      </c>
      <c r="H229" s="94">
        <v>0</v>
      </c>
      <c r="I229" s="93">
        <f t="shared" si="9"/>
        <v>13</v>
      </c>
    </row>
    <row r="230" spans="2:9">
      <c r="B230" s="91">
        <v>44531</v>
      </c>
      <c r="C230" s="92" t="s">
        <v>29</v>
      </c>
      <c r="D230" s="93">
        <v>0</v>
      </c>
      <c r="E230" s="94"/>
      <c r="F230" s="94">
        <v>0</v>
      </c>
      <c r="G230" s="94">
        <v>0</v>
      </c>
      <c r="H230" s="94">
        <v>0</v>
      </c>
      <c r="I230" s="93">
        <f t="shared" si="9"/>
        <v>0</v>
      </c>
    </row>
    <row r="231" spans="2:9">
      <c r="B231" s="91">
        <v>44531</v>
      </c>
      <c r="C231" s="92" t="s">
        <v>30</v>
      </c>
      <c r="D231" s="93">
        <v>0</v>
      </c>
      <c r="E231" s="94"/>
      <c r="F231" s="94">
        <v>1</v>
      </c>
      <c r="G231" s="94">
        <v>1</v>
      </c>
      <c r="H231" s="94">
        <v>2</v>
      </c>
      <c r="I231" s="93">
        <f t="shared" si="9"/>
        <v>4</v>
      </c>
    </row>
    <row r="232" spans="2:9">
      <c r="B232" s="91">
        <v>44531</v>
      </c>
      <c r="C232" s="92" t="s">
        <v>33</v>
      </c>
      <c r="D232" s="93">
        <v>0</v>
      </c>
      <c r="E232" s="94"/>
      <c r="F232" s="94">
        <v>0</v>
      </c>
      <c r="G232" s="94">
        <v>0</v>
      </c>
      <c r="H232" s="94">
        <v>0</v>
      </c>
      <c r="I232" s="93">
        <f t="shared" si="9"/>
        <v>0</v>
      </c>
    </row>
    <row r="233" spans="2:9">
      <c r="B233" s="91">
        <v>44531</v>
      </c>
      <c r="C233" s="92" t="s">
        <v>31</v>
      </c>
      <c r="D233" s="93">
        <v>0</v>
      </c>
      <c r="E233" s="94">
        <v>2</v>
      </c>
      <c r="F233" s="94">
        <v>1</v>
      </c>
      <c r="G233" s="94">
        <v>0</v>
      </c>
      <c r="H233" s="94">
        <v>0</v>
      </c>
      <c r="I233" s="93">
        <f t="shared" si="9"/>
        <v>3</v>
      </c>
    </row>
    <row r="234" spans="2:9">
      <c r="B234" s="91">
        <v>44531</v>
      </c>
      <c r="C234" s="92" t="s">
        <v>32</v>
      </c>
      <c r="D234" s="93">
        <v>0</v>
      </c>
      <c r="E234" s="94">
        <v>416</v>
      </c>
      <c r="F234" s="94">
        <v>423</v>
      </c>
      <c r="G234" s="94">
        <v>650</v>
      </c>
      <c r="H234" s="94">
        <v>75</v>
      </c>
      <c r="I234" s="93">
        <f t="shared" si="9"/>
        <v>1564</v>
      </c>
    </row>
    <row r="235" spans="2:9">
      <c r="B235" s="95">
        <v>44531</v>
      </c>
      <c r="C235" s="96" t="s">
        <v>8</v>
      </c>
      <c r="D235" s="97">
        <f>SUM(D217:D234)</f>
        <v>679</v>
      </c>
      <c r="E235" s="98">
        <f>SUM(E217:E234)</f>
        <v>1736</v>
      </c>
      <c r="F235" s="98">
        <f>SUM(F217:F234)</f>
        <v>2258</v>
      </c>
      <c r="G235" s="98">
        <f>SUM(G217:G234)</f>
        <v>1831</v>
      </c>
      <c r="H235" s="98">
        <f>SUM(H217:H234)</f>
        <v>268</v>
      </c>
      <c r="I235" s="98">
        <f>SUM(D235:H235)</f>
        <v>6772</v>
      </c>
    </row>
    <row r="236" spans="2:9">
      <c r="B236" s="91">
        <v>44562</v>
      </c>
      <c r="C236" s="92" t="s">
        <v>17</v>
      </c>
      <c r="D236" s="93">
        <v>264</v>
      </c>
      <c r="E236" s="93">
        <v>641</v>
      </c>
      <c r="F236" s="93">
        <v>543</v>
      </c>
      <c r="G236" s="93">
        <v>26</v>
      </c>
      <c r="H236" s="93">
        <v>15</v>
      </c>
      <c r="I236" s="93">
        <f>SUM(D236:H236)</f>
        <v>1489</v>
      </c>
    </row>
    <row r="237" spans="2:9">
      <c r="B237" s="91">
        <v>44563</v>
      </c>
      <c r="C237" s="92" t="s">
        <v>18</v>
      </c>
      <c r="D237" s="93">
        <v>85</v>
      </c>
      <c r="E237" s="94">
        <v>91</v>
      </c>
      <c r="F237" s="94">
        <v>347</v>
      </c>
      <c r="G237" s="94">
        <v>114</v>
      </c>
      <c r="H237" s="94">
        <v>28</v>
      </c>
      <c r="I237" s="93">
        <f t="shared" ref="I237:I254" si="10">SUM(D237:H237)</f>
        <v>665</v>
      </c>
    </row>
    <row r="238" spans="2:9">
      <c r="B238" s="91">
        <v>44564</v>
      </c>
      <c r="C238" s="92" t="s">
        <v>19</v>
      </c>
      <c r="D238" s="93">
        <v>4</v>
      </c>
      <c r="E238" s="94">
        <v>49</v>
      </c>
      <c r="F238" s="94">
        <v>32</v>
      </c>
      <c r="G238" s="94">
        <v>0</v>
      </c>
      <c r="H238" s="94">
        <v>0</v>
      </c>
      <c r="I238" s="93">
        <f t="shared" si="10"/>
        <v>85</v>
      </c>
    </row>
    <row r="239" spans="2:9">
      <c r="B239" s="91">
        <v>44565</v>
      </c>
      <c r="C239" s="92" t="s">
        <v>20</v>
      </c>
      <c r="D239" s="93">
        <v>7</v>
      </c>
      <c r="E239" s="94">
        <v>19</v>
      </c>
      <c r="F239" s="94">
        <v>20</v>
      </c>
      <c r="G239" s="94">
        <v>0</v>
      </c>
      <c r="H239" s="94">
        <v>0</v>
      </c>
      <c r="I239" s="93">
        <f t="shared" si="10"/>
        <v>46</v>
      </c>
    </row>
    <row r="240" spans="2:9">
      <c r="B240" s="91">
        <v>44566</v>
      </c>
      <c r="C240" s="92" t="s">
        <v>21</v>
      </c>
      <c r="D240" s="93">
        <v>23</v>
      </c>
      <c r="E240" s="94">
        <v>79</v>
      </c>
      <c r="F240" s="94">
        <v>114</v>
      </c>
      <c r="G240" s="94">
        <v>42</v>
      </c>
      <c r="H240" s="94">
        <v>7</v>
      </c>
      <c r="I240" s="93">
        <f t="shared" si="10"/>
        <v>265</v>
      </c>
    </row>
    <row r="241" spans="2:9">
      <c r="B241" s="91">
        <v>44562</v>
      </c>
      <c r="C241" s="92" t="s">
        <v>22</v>
      </c>
      <c r="D241" s="93">
        <v>2</v>
      </c>
      <c r="E241" s="94">
        <v>22</v>
      </c>
      <c r="F241" s="94">
        <v>41</v>
      </c>
      <c r="G241" s="94">
        <v>1</v>
      </c>
      <c r="H241" s="94">
        <v>54</v>
      </c>
      <c r="I241" s="93">
        <f t="shared" si="10"/>
        <v>120</v>
      </c>
    </row>
    <row r="242" spans="2:9">
      <c r="B242" s="91">
        <v>44563</v>
      </c>
      <c r="C242" s="92" t="s">
        <v>23</v>
      </c>
      <c r="D242" s="93">
        <v>171</v>
      </c>
      <c r="E242" s="94">
        <v>0</v>
      </c>
      <c r="F242" s="94">
        <v>0</v>
      </c>
      <c r="G242" s="94">
        <v>0</v>
      </c>
      <c r="H242" s="94">
        <v>0</v>
      </c>
      <c r="I242" s="93">
        <f t="shared" si="10"/>
        <v>171</v>
      </c>
    </row>
    <row r="243" spans="2:9">
      <c r="B243" s="91">
        <v>44564</v>
      </c>
      <c r="C243" s="92" t="s">
        <v>24</v>
      </c>
      <c r="D243" s="93">
        <v>33</v>
      </c>
      <c r="E243" s="94">
        <v>50</v>
      </c>
      <c r="F243" s="94">
        <v>251</v>
      </c>
      <c r="G243" s="94">
        <v>9</v>
      </c>
      <c r="H243" s="94">
        <v>11</v>
      </c>
      <c r="I243" s="93">
        <f t="shared" si="10"/>
        <v>354</v>
      </c>
    </row>
    <row r="244" spans="2:9">
      <c r="B244" s="91">
        <v>44565</v>
      </c>
      <c r="C244" s="92" t="s">
        <v>25</v>
      </c>
      <c r="D244" s="93">
        <v>18</v>
      </c>
      <c r="E244" s="94">
        <v>90</v>
      </c>
      <c r="F244" s="94">
        <v>50</v>
      </c>
      <c r="G244" s="94">
        <v>55</v>
      </c>
      <c r="H244" s="94">
        <v>0</v>
      </c>
      <c r="I244" s="93">
        <f t="shared" si="10"/>
        <v>213</v>
      </c>
    </row>
    <row r="245" spans="2:9">
      <c r="B245" s="91">
        <v>44566</v>
      </c>
      <c r="C245" s="92" t="s">
        <v>26</v>
      </c>
      <c r="D245" s="93">
        <v>59</v>
      </c>
      <c r="E245" s="94">
        <v>122</v>
      </c>
      <c r="F245" s="94">
        <v>157</v>
      </c>
      <c r="G245" s="94">
        <v>10</v>
      </c>
      <c r="H245" s="94">
        <v>22</v>
      </c>
      <c r="I245" s="93">
        <f t="shared" si="10"/>
        <v>370</v>
      </c>
    </row>
    <row r="246" spans="2:9">
      <c r="B246" s="91">
        <v>44562</v>
      </c>
      <c r="C246" s="92" t="s">
        <v>34</v>
      </c>
      <c r="D246" s="93">
        <v>5</v>
      </c>
      <c r="E246" s="94">
        <v>75</v>
      </c>
      <c r="F246" s="94">
        <v>70</v>
      </c>
      <c r="G246" s="94">
        <v>67</v>
      </c>
      <c r="H246" s="94">
        <v>29</v>
      </c>
      <c r="I246" s="93">
        <f t="shared" si="10"/>
        <v>246</v>
      </c>
    </row>
    <row r="247" spans="2:9">
      <c r="B247" s="91">
        <v>44563</v>
      </c>
      <c r="C247" s="92" t="s">
        <v>27</v>
      </c>
      <c r="D247" s="93">
        <v>0</v>
      </c>
      <c r="E247" s="94">
        <v>0</v>
      </c>
      <c r="F247" s="94">
        <v>61</v>
      </c>
      <c r="G247" s="94">
        <v>0</v>
      </c>
      <c r="H247" s="94">
        <v>0</v>
      </c>
      <c r="I247" s="93">
        <f t="shared" si="10"/>
        <v>61</v>
      </c>
    </row>
    <row r="248" spans="2:9">
      <c r="B248" s="91">
        <v>44564</v>
      </c>
      <c r="C248" s="92" t="s">
        <v>28</v>
      </c>
      <c r="D248" s="93">
        <v>0</v>
      </c>
      <c r="E248" s="94">
        <v>0</v>
      </c>
      <c r="F248" s="94">
        <v>18</v>
      </c>
      <c r="G248" s="94">
        <v>0</v>
      </c>
      <c r="H248" s="94">
        <v>0</v>
      </c>
      <c r="I248" s="93">
        <f t="shared" si="10"/>
        <v>18</v>
      </c>
    </row>
    <row r="249" spans="2:9">
      <c r="B249" s="91">
        <v>44565</v>
      </c>
      <c r="C249" s="92" t="s">
        <v>29</v>
      </c>
      <c r="D249" s="93">
        <v>0</v>
      </c>
      <c r="E249" s="94">
        <v>0</v>
      </c>
      <c r="F249" s="94">
        <v>0</v>
      </c>
      <c r="G249" s="94">
        <v>0</v>
      </c>
      <c r="H249" s="94">
        <v>0</v>
      </c>
      <c r="I249" s="93">
        <f t="shared" si="10"/>
        <v>0</v>
      </c>
    </row>
    <row r="250" spans="2:9">
      <c r="B250" s="91">
        <v>44566</v>
      </c>
      <c r="C250" s="92" t="s">
        <v>30</v>
      </c>
      <c r="D250" s="93">
        <v>0</v>
      </c>
      <c r="E250" s="94">
        <v>1</v>
      </c>
      <c r="F250" s="94">
        <v>0</v>
      </c>
      <c r="G250" s="94">
        <v>0</v>
      </c>
      <c r="H250" s="94">
        <v>0</v>
      </c>
      <c r="I250" s="93">
        <f t="shared" si="10"/>
        <v>1</v>
      </c>
    </row>
    <row r="251" spans="2:9">
      <c r="B251" s="91">
        <v>44562</v>
      </c>
      <c r="C251" s="92" t="s">
        <v>33</v>
      </c>
      <c r="D251" s="93">
        <v>0</v>
      </c>
      <c r="E251" s="94">
        <v>0</v>
      </c>
      <c r="F251" s="94">
        <v>0</v>
      </c>
      <c r="G251" s="94">
        <v>0</v>
      </c>
      <c r="H251" s="94">
        <v>0</v>
      </c>
      <c r="I251" s="93">
        <f t="shared" si="10"/>
        <v>0</v>
      </c>
    </row>
    <row r="252" spans="2:9">
      <c r="B252" s="91">
        <v>44563</v>
      </c>
      <c r="C252" s="92" t="s">
        <v>31</v>
      </c>
      <c r="D252" s="93">
        <v>0</v>
      </c>
      <c r="E252" s="94">
        <v>0</v>
      </c>
      <c r="F252" s="94">
        <v>2</v>
      </c>
      <c r="G252" s="94">
        <v>0</v>
      </c>
      <c r="H252" s="94">
        <v>0</v>
      </c>
      <c r="I252" s="93">
        <f t="shared" si="10"/>
        <v>2</v>
      </c>
    </row>
    <row r="253" spans="2:9">
      <c r="B253" s="91">
        <v>44563</v>
      </c>
      <c r="C253" s="92" t="s">
        <v>36</v>
      </c>
      <c r="D253" s="93">
        <v>0</v>
      </c>
      <c r="E253" s="94">
        <v>0</v>
      </c>
      <c r="F253" s="94">
        <v>0</v>
      </c>
      <c r="G253" s="94">
        <v>0</v>
      </c>
      <c r="H253" s="94">
        <v>0</v>
      </c>
      <c r="I253" s="93">
        <f t="shared" si="10"/>
        <v>0</v>
      </c>
    </row>
    <row r="254" spans="2:9">
      <c r="B254" s="91">
        <v>44564</v>
      </c>
      <c r="C254" s="92" t="s">
        <v>32</v>
      </c>
      <c r="D254" s="93">
        <v>0</v>
      </c>
      <c r="E254" s="94">
        <v>180</v>
      </c>
      <c r="F254" s="94">
        <v>265</v>
      </c>
      <c r="G254" s="94"/>
      <c r="H254" s="94">
        <v>93</v>
      </c>
      <c r="I254" s="93">
        <f t="shared" si="10"/>
        <v>538</v>
      </c>
    </row>
    <row r="255" spans="2:9">
      <c r="B255" s="95">
        <v>44564</v>
      </c>
      <c r="C255" s="96" t="s">
        <v>8</v>
      </c>
      <c r="D255" s="97">
        <f>SUM(D236:D254)</f>
        <v>671</v>
      </c>
      <c r="E255" s="98">
        <f>SUM(E236:E254)</f>
        <v>1419</v>
      </c>
      <c r="F255" s="98">
        <f>SUM(F236:F254)</f>
        <v>1971</v>
      </c>
      <c r="G255" s="98">
        <f>SUM(G236:G254)</f>
        <v>324</v>
      </c>
      <c r="H255" s="98">
        <f>SUM(H236:H254)</f>
        <v>259</v>
      </c>
      <c r="I255" s="98">
        <f>SUM(D255:H255)</f>
        <v>4644</v>
      </c>
    </row>
    <row r="256" spans="2:9">
      <c r="B256" s="91">
        <v>44593</v>
      </c>
      <c r="C256" s="92" t="s">
        <v>17</v>
      </c>
      <c r="D256" s="93">
        <v>348</v>
      </c>
      <c r="E256" s="93">
        <v>821</v>
      </c>
      <c r="F256" s="93">
        <v>686</v>
      </c>
      <c r="G256" s="93">
        <v>63</v>
      </c>
      <c r="H256" s="93">
        <v>27</v>
      </c>
      <c r="I256" s="93">
        <f>SUM(D256:H256)</f>
        <v>1945</v>
      </c>
    </row>
    <row r="257" spans="2:9">
      <c r="B257" s="91">
        <v>44593</v>
      </c>
      <c r="C257" s="92" t="s">
        <v>18</v>
      </c>
      <c r="D257" s="93">
        <v>159</v>
      </c>
      <c r="E257" s="94">
        <v>131</v>
      </c>
      <c r="F257" s="94">
        <v>463</v>
      </c>
      <c r="G257" s="94">
        <v>120</v>
      </c>
      <c r="H257" s="94">
        <v>124</v>
      </c>
      <c r="I257" s="93">
        <f t="shared" ref="I257:I274" si="11">SUM(D257:H257)</f>
        <v>997</v>
      </c>
    </row>
    <row r="258" spans="2:9">
      <c r="B258" s="91">
        <v>44593</v>
      </c>
      <c r="C258" s="92" t="s">
        <v>19</v>
      </c>
      <c r="D258" s="93">
        <v>6</v>
      </c>
      <c r="E258" s="94">
        <v>46</v>
      </c>
      <c r="F258" s="94">
        <v>30</v>
      </c>
      <c r="G258" s="94">
        <v>2</v>
      </c>
      <c r="H258" s="94">
        <v>2</v>
      </c>
      <c r="I258" s="93">
        <f t="shared" si="11"/>
        <v>86</v>
      </c>
    </row>
    <row r="259" spans="2:9">
      <c r="B259" s="91">
        <v>44593</v>
      </c>
      <c r="C259" s="92" t="s">
        <v>20</v>
      </c>
      <c r="D259" s="93">
        <v>8</v>
      </c>
      <c r="E259" s="94">
        <v>41</v>
      </c>
      <c r="F259" s="94">
        <v>14</v>
      </c>
      <c r="G259" s="94">
        <v>1</v>
      </c>
      <c r="H259" s="94">
        <v>0</v>
      </c>
      <c r="I259" s="93">
        <f t="shared" si="11"/>
        <v>64</v>
      </c>
    </row>
    <row r="260" spans="2:9">
      <c r="B260" s="91">
        <v>44593</v>
      </c>
      <c r="C260" s="92" t="s">
        <v>21</v>
      </c>
      <c r="D260" s="93">
        <v>21</v>
      </c>
      <c r="E260" s="94">
        <v>132</v>
      </c>
      <c r="F260" s="94">
        <v>222</v>
      </c>
      <c r="G260" s="94">
        <v>172</v>
      </c>
      <c r="H260" s="94">
        <v>16</v>
      </c>
      <c r="I260" s="93">
        <f t="shared" si="11"/>
        <v>563</v>
      </c>
    </row>
    <row r="261" spans="2:9">
      <c r="B261" s="91">
        <v>44593</v>
      </c>
      <c r="C261" s="92" t="s">
        <v>22</v>
      </c>
      <c r="D261" s="93">
        <v>4</v>
      </c>
      <c r="E261" s="94">
        <v>15</v>
      </c>
      <c r="F261" s="94">
        <v>34</v>
      </c>
      <c r="G261" s="94">
        <v>2</v>
      </c>
      <c r="H261" s="94">
        <v>2</v>
      </c>
      <c r="I261" s="93">
        <f t="shared" si="11"/>
        <v>57</v>
      </c>
    </row>
    <row r="262" spans="2:9">
      <c r="B262" s="91">
        <v>44593</v>
      </c>
      <c r="C262" s="92" t="s">
        <v>23</v>
      </c>
      <c r="D262" s="93">
        <v>274</v>
      </c>
      <c r="E262" s="94">
        <v>0</v>
      </c>
      <c r="F262" s="94">
        <v>0</v>
      </c>
      <c r="G262" s="94">
        <v>0</v>
      </c>
      <c r="H262" s="94">
        <v>0</v>
      </c>
      <c r="I262" s="93">
        <f t="shared" si="11"/>
        <v>274</v>
      </c>
    </row>
    <row r="263" spans="2:9">
      <c r="B263" s="91">
        <v>44593</v>
      </c>
      <c r="C263" s="92" t="s">
        <v>24</v>
      </c>
      <c r="D263" s="93">
        <v>55</v>
      </c>
      <c r="E263" s="94">
        <v>81</v>
      </c>
      <c r="F263" s="94">
        <v>294</v>
      </c>
      <c r="G263" s="94">
        <v>18</v>
      </c>
      <c r="H263" s="94">
        <v>2</v>
      </c>
      <c r="I263" s="93">
        <f t="shared" si="11"/>
        <v>450</v>
      </c>
    </row>
    <row r="264" spans="2:9">
      <c r="B264" s="91">
        <v>44593</v>
      </c>
      <c r="C264" s="92" t="s">
        <v>25</v>
      </c>
      <c r="D264" s="93">
        <v>54</v>
      </c>
      <c r="E264" s="94">
        <v>136</v>
      </c>
      <c r="F264" s="94">
        <v>76</v>
      </c>
      <c r="G264" s="94">
        <v>84</v>
      </c>
      <c r="H264" s="94">
        <v>40</v>
      </c>
      <c r="I264" s="93">
        <f t="shared" si="11"/>
        <v>390</v>
      </c>
    </row>
    <row r="265" spans="2:9">
      <c r="B265" s="91">
        <v>44593</v>
      </c>
      <c r="C265" s="92" t="s">
        <v>26</v>
      </c>
      <c r="D265" s="93">
        <v>107</v>
      </c>
      <c r="E265" s="94">
        <v>183</v>
      </c>
      <c r="F265" s="94">
        <v>130</v>
      </c>
      <c r="G265" s="94">
        <v>9</v>
      </c>
      <c r="H265" s="94">
        <v>0</v>
      </c>
      <c r="I265" s="93">
        <f t="shared" si="11"/>
        <v>429</v>
      </c>
    </row>
    <row r="266" spans="2:9">
      <c r="B266" s="91">
        <v>44593</v>
      </c>
      <c r="C266" s="92" t="s">
        <v>34</v>
      </c>
      <c r="D266" s="93">
        <v>4</v>
      </c>
      <c r="E266" s="94">
        <v>0</v>
      </c>
      <c r="F266" s="94">
        <v>0</v>
      </c>
      <c r="G266" s="94">
        <v>0</v>
      </c>
      <c r="H266" s="94">
        <v>0</v>
      </c>
      <c r="I266" s="93">
        <f t="shared" si="11"/>
        <v>4</v>
      </c>
    </row>
    <row r="267" spans="2:9">
      <c r="B267" s="91">
        <v>44593</v>
      </c>
      <c r="C267" s="92" t="s">
        <v>27</v>
      </c>
      <c r="D267" s="93">
        <v>0</v>
      </c>
      <c r="E267" s="94">
        <v>0</v>
      </c>
      <c r="F267" s="94">
        <v>95</v>
      </c>
      <c r="G267" s="94">
        <v>0</v>
      </c>
      <c r="H267" s="94">
        <v>0</v>
      </c>
      <c r="I267" s="93">
        <f t="shared" si="11"/>
        <v>95</v>
      </c>
    </row>
    <row r="268" spans="2:9">
      <c r="B268" s="91">
        <v>44593</v>
      </c>
      <c r="C268" s="92" t="s">
        <v>28</v>
      </c>
      <c r="D268" s="93">
        <v>0</v>
      </c>
      <c r="E268" s="94">
        <v>0</v>
      </c>
      <c r="F268" s="94">
        <v>32</v>
      </c>
      <c r="G268" s="94">
        <v>0</v>
      </c>
      <c r="H268" s="94">
        <v>0</v>
      </c>
      <c r="I268" s="93">
        <f t="shared" si="11"/>
        <v>32</v>
      </c>
    </row>
    <row r="269" spans="2:9">
      <c r="B269" s="91">
        <v>44593</v>
      </c>
      <c r="C269" s="92" t="s">
        <v>29</v>
      </c>
      <c r="D269" s="93">
        <v>0</v>
      </c>
      <c r="E269" s="94">
        <v>0</v>
      </c>
      <c r="F269" s="94">
        <v>0</v>
      </c>
      <c r="G269" s="94">
        <v>0</v>
      </c>
      <c r="H269" s="94">
        <v>0</v>
      </c>
      <c r="I269" s="93">
        <f t="shared" si="11"/>
        <v>0</v>
      </c>
    </row>
    <row r="270" spans="2:9">
      <c r="B270" s="91">
        <v>44593</v>
      </c>
      <c r="C270" s="92" t="s">
        <v>30</v>
      </c>
      <c r="D270" s="93">
        <v>0</v>
      </c>
      <c r="E270" s="94">
        <v>1</v>
      </c>
      <c r="F270" s="94">
        <v>0</v>
      </c>
      <c r="G270" s="94">
        <v>1</v>
      </c>
      <c r="H270" s="94">
        <v>2</v>
      </c>
      <c r="I270" s="93">
        <f t="shared" si="11"/>
        <v>4</v>
      </c>
    </row>
    <row r="271" spans="2:9">
      <c r="B271" s="91">
        <v>44593</v>
      </c>
      <c r="C271" s="92" t="s">
        <v>33</v>
      </c>
      <c r="D271" s="93">
        <v>0</v>
      </c>
      <c r="E271" s="94">
        <v>0</v>
      </c>
      <c r="F271" s="94">
        <v>0</v>
      </c>
      <c r="G271" s="94">
        <v>0</v>
      </c>
      <c r="H271" s="94">
        <v>0</v>
      </c>
      <c r="I271" s="93">
        <f t="shared" si="11"/>
        <v>0</v>
      </c>
    </row>
    <row r="272" spans="2:9">
      <c r="B272" s="91">
        <v>44593</v>
      </c>
      <c r="C272" s="92" t="s">
        <v>31</v>
      </c>
      <c r="D272" s="93">
        <v>0</v>
      </c>
      <c r="E272" s="94">
        <v>0</v>
      </c>
      <c r="F272" s="94">
        <v>5</v>
      </c>
      <c r="G272" s="94">
        <v>0</v>
      </c>
      <c r="H272" s="94">
        <v>0</v>
      </c>
      <c r="I272" s="93">
        <f t="shared" si="11"/>
        <v>5</v>
      </c>
    </row>
    <row r="273" spans="2:9">
      <c r="B273" s="91">
        <v>44593</v>
      </c>
      <c r="C273" s="92" t="s">
        <v>36</v>
      </c>
      <c r="D273" s="93">
        <v>0</v>
      </c>
      <c r="E273" s="94">
        <v>91</v>
      </c>
      <c r="F273" s="94">
        <v>372</v>
      </c>
      <c r="G273" s="94">
        <v>164</v>
      </c>
      <c r="H273" s="94">
        <v>12</v>
      </c>
      <c r="I273" s="93">
        <f t="shared" si="11"/>
        <v>639</v>
      </c>
    </row>
    <row r="274" spans="2:9">
      <c r="B274" s="91">
        <v>44593</v>
      </c>
      <c r="C274" s="92" t="s">
        <v>32</v>
      </c>
      <c r="D274" s="93">
        <v>11</v>
      </c>
      <c r="E274" s="94">
        <v>251</v>
      </c>
      <c r="F274" s="94">
        <v>356</v>
      </c>
      <c r="G274" s="94">
        <v>373</v>
      </c>
      <c r="H274" s="94">
        <v>75</v>
      </c>
      <c r="I274" s="93">
        <f t="shared" si="11"/>
        <v>1066</v>
      </c>
    </row>
    <row r="275" spans="2:9">
      <c r="B275" s="95">
        <v>44593</v>
      </c>
      <c r="C275" s="96" t="s">
        <v>8</v>
      </c>
      <c r="D275" s="97">
        <f>SUM(D256:D274)</f>
        <v>1051</v>
      </c>
      <c r="E275" s="98">
        <f>SUM(E256:E274)</f>
        <v>1929</v>
      </c>
      <c r="F275" s="98">
        <f>SUM(F256:F274)</f>
        <v>2809</v>
      </c>
      <c r="G275" s="98">
        <f>SUM(G256:G274)</f>
        <v>1009</v>
      </c>
      <c r="H275" s="98">
        <f>SUM(H256:H274)</f>
        <v>302</v>
      </c>
      <c r="I275" s="98">
        <f>SUM(D275:H275)</f>
        <v>7100</v>
      </c>
    </row>
    <row r="276" spans="2:9">
      <c r="B276" s="91">
        <v>44621</v>
      </c>
      <c r="C276" s="92" t="s">
        <v>17</v>
      </c>
      <c r="D276" s="93">
        <v>366</v>
      </c>
      <c r="E276" s="93">
        <v>756</v>
      </c>
      <c r="F276" s="93">
        <v>707</v>
      </c>
      <c r="G276" s="93">
        <v>75</v>
      </c>
      <c r="H276" s="93">
        <v>27</v>
      </c>
      <c r="I276" s="93">
        <f>SUM(D276:H276)</f>
        <v>1931</v>
      </c>
    </row>
    <row r="277" spans="2:9">
      <c r="B277" s="91">
        <v>44621</v>
      </c>
      <c r="C277" s="92" t="s">
        <v>18</v>
      </c>
      <c r="D277" s="93">
        <v>180</v>
      </c>
      <c r="E277" s="94">
        <v>236</v>
      </c>
      <c r="F277" s="94">
        <v>527</v>
      </c>
      <c r="G277" s="94">
        <v>190</v>
      </c>
      <c r="H277" s="94">
        <v>76</v>
      </c>
      <c r="I277" s="93">
        <f t="shared" ref="I277:I294" si="12">SUM(D277:H277)</f>
        <v>1209</v>
      </c>
    </row>
    <row r="278" spans="2:9">
      <c r="B278" s="91">
        <v>44621</v>
      </c>
      <c r="C278" s="92" t="s">
        <v>19</v>
      </c>
      <c r="D278" s="93">
        <v>17</v>
      </c>
      <c r="E278" s="94">
        <v>63</v>
      </c>
      <c r="F278" s="94">
        <v>73</v>
      </c>
      <c r="G278" s="94">
        <v>1</v>
      </c>
      <c r="H278" s="94">
        <v>3</v>
      </c>
      <c r="I278" s="93">
        <f t="shared" si="12"/>
        <v>157</v>
      </c>
    </row>
    <row r="279" spans="2:9">
      <c r="B279" s="91">
        <v>44621</v>
      </c>
      <c r="C279" s="92" t="s">
        <v>20</v>
      </c>
      <c r="D279" s="93">
        <v>14</v>
      </c>
      <c r="E279" s="94">
        <v>43</v>
      </c>
      <c r="F279" s="94">
        <v>39</v>
      </c>
      <c r="G279" s="94">
        <v>1</v>
      </c>
      <c r="H279" s="94">
        <v>1</v>
      </c>
      <c r="I279" s="93">
        <f t="shared" si="12"/>
        <v>98</v>
      </c>
    </row>
    <row r="280" spans="2:9">
      <c r="B280" s="91">
        <v>44621</v>
      </c>
      <c r="C280" s="92" t="s">
        <v>21</v>
      </c>
      <c r="D280" s="93">
        <v>66</v>
      </c>
      <c r="E280" s="94">
        <v>141</v>
      </c>
      <c r="F280" s="94">
        <v>147</v>
      </c>
      <c r="G280" s="94">
        <v>76</v>
      </c>
      <c r="H280" s="94">
        <v>33</v>
      </c>
      <c r="I280" s="93">
        <f t="shared" si="12"/>
        <v>463</v>
      </c>
    </row>
    <row r="281" spans="2:9">
      <c r="B281" s="91">
        <v>44621</v>
      </c>
      <c r="C281" s="92" t="s">
        <v>22</v>
      </c>
      <c r="D281" s="93">
        <v>4</v>
      </c>
      <c r="E281" s="94">
        <v>32</v>
      </c>
      <c r="F281" s="94">
        <v>30</v>
      </c>
      <c r="G281" s="94">
        <v>8</v>
      </c>
      <c r="H281" s="94">
        <v>6</v>
      </c>
      <c r="I281" s="93">
        <f t="shared" si="12"/>
        <v>80</v>
      </c>
    </row>
    <row r="282" spans="2:9">
      <c r="B282" s="91">
        <v>44621</v>
      </c>
      <c r="C282" s="92" t="s">
        <v>23</v>
      </c>
      <c r="D282" s="93">
        <v>244</v>
      </c>
      <c r="E282" s="94">
        <v>0</v>
      </c>
      <c r="F282" s="94">
        <v>0</v>
      </c>
      <c r="G282" s="94">
        <v>0</v>
      </c>
      <c r="H282" s="94">
        <v>0</v>
      </c>
      <c r="I282" s="93">
        <f t="shared" si="12"/>
        <v>244</v>
      </c>
    </row>
    <row r="283" spans="2:9">
      <c r="B283" s="91">
        <v>44621</v>
      </c>
      <c r="C283" s="92" t="s">
        <v>24</v>
      </c>
      <c r="D283" s="93">
        <v>61</v>
      </c>
      <c r="E283" s="94">
        <v>93</v>
      </c>
      <c r="F283" s="94">
        <v>389</v>
      </c>
      <c r="G283" s="94">
        <v>25</v>
      </c>
      <c r="H283" s="94">
        <v>3</v>
      </c>
      <c r="I283" s="93">
        <f t="shared" si="12"/>
        <v>571</v>
      </c>
    </row>
    <row r="284" spans="2:9">
      <c r="B284" s="91">
        <v>44621</v>
      </c>
      <c r="C284" s="92" t="s">
        <v>25</v>
      </c>
      <c r="D284" s="93">
        <v>67</v>
      </c>
      <c r="E284" s="94">
        <v>118</v>
      </c>
      <c r="F284" s="94">
        <v>113</v>
      </c>
      <c r="G284" s="94">
        <v>90</v>
      </c>
      <c r="H284" s="94">
        <v>4</v>
      </c>
      <c r="I284" s="93">
        <f t="shared" si="12"/>
        <v>392</v>
      </c>
    </row>
    <row r="285" spans="2:9">
      <c r="B285" s="91">
        <v>44621</v>
      </c>
      <c r="C285" s="92" t="s">
        <v>26</v>
      </c>
      <c r="D285" s="93">
        <v>132</v>
      </c>
      <c r="E285" s="94">
        <v>206</v>
      </c>
      <c r="F285" s="94">
        <v>192</v>
      </c>
      <c r="G285" s="94">
        <v>16</v>
      </c>
      <c r="H285" s="94">
        <v>2</v>
      </c>
      <c r="I285" s="93">
        <f t="shared" si="12"/>
        <v>548</v>
      </c>
    </row>
    <row r="286" spans="2:9">
      <c r="B286" s="91">
        <v>44621</v>
      </c>
      <c r="C286" s="92" t="s">
        <v>34</v>
      </c>
      <c r="D286" s="93">
        <v>3</v>
      </c>
      <c r="E286" s="94">
        <v>0</v>
      </c>
      <c r="F286" s="94">
        <v>0</v>
      </c>
      <c r="G286" s="94">
        <v>0</v>
      </c>
      <c r="H286" s="94">
        <v>0</v>
      </c>
      <c r="I286" s="93">
        <f t="shared" si="12"/>
        <v>3</v>
      </c>
    </row>
    <row r="287" spans="2:9">
      <c r="B287" s="91">
        <v>44621</v>
      </c>
      <c r="C287" s="92" t="s">
        <v>27</v>
      </c>
      <c r="D287" s="93">
        <v>0</v>
      </c>
      <c r="E287" s="94">
        <v>0</v>
      </c>
      <c r="F287" s="94">
        <v>108</v>
      </c>
      <c r="G287" s="94">
        <v>0</v>
      </c>
      <c r="H287" s="94">
        <v>0</v>
      </c>
      <c r="I287" s="93">
        <f t="shared" si="12"/>
        <v>108</v>
      </c>
    </row>
    <row r="288" spans="2:9">
      <c r="B288" s="91">
        <v>44621</v>
      </c>
      <c r="C288" s="92" t="s">
        <v>28</v>
      </c>
      <c r="D288" s="93">
        <v>0</v>
      </c>
      <c r="E288" s="94">
        <v>0</v>
      </c>
      <c r="F288" s="94">
        <v>20</v>
      </c>
      <c r="G288" s="94">
        <v>0</v>
      </c>
      <c r="H288" s="94">
        <v>0</v>
      </c>
      <c r="I288" s="93">
        <f t="shared" si="12"/>
        <v>20</v>
      </c>
    </row>
    <row r="289" spans="2:9">
      <c r="B289" s="91">
        <v>44621</v>
      </c>
      <c r="C289" s="92" t="s">
        <v>29</v>
      </c>
      <c r="D289" s="93">
        <v>0</v>
      </c>
      <c r="E289" s="94">
        <v>0</v>
      </c>
      <c r="F289" s="94">
        <v>0</v>
      </c>
      <c r="G289" s="94">
        <v>0</v>
      </c>
      <c r="H289" s="94">
        <v>0</v>
      </c>
      <c r="I289" s="93">
        <f t="shared" si="12"/>
        <v>0</v>
      </c>
    </row>
    <row r="290" spans="2:9">
      <c r="B290" s="91">
        <v>44621</v>
      </c>
      <c r="C290" s="92" t="s">
        <v>30</v>
      </c>
      <c r="D290" s="93">
        <v>0</v>
      </c>
      <c r="E290" s="94">
        <v>0</v>
      </c>
      <c r="F290" s="94">
        <v>1</v>
      </c>
      <c r="G290" s="94">
        <v>0</v>
      </c>
      <c r="H290" s="94">
        <v>3</v>
      </c>
      <c r="I290" s="93">
        <f t="shared" si="12"/>
        <v>4</v>
      </c>
    </row>
    <row r="291" spans="2:9">
      <c r="B291" s="91">
        <v>44621</v>
      </c>
      <c r="C291" s="92" t="s">
        <v>33</v>
      </c>
      <c r="D291" s="93">
        <v>0</v>
      </c>
      <c r="E291" s="94">
        <v>0</v>
      </c>
      <c r="F291" s="94">
        <v>0</v>
      </c>
      <c r="G291" s="94">
        <v>0</v>
      </c>
      <c r="H291" s="94">
        <v>0</v>
      </c>
      <c r="I291" s="93">
        <f t="shared" si="12"/>
        <v>0</v>
      </c>
    </row>
    <row r="292" spans="2:9">
      <c r="B292" s="91">
        <v>44621</v>
      </c>
      <c r="C292" s="92" t="s">
        <v>31</v>
      </c>
      <c r="D292" s="93">
        <v>0</v>
      </c>
      <c r="E292" s="94">
        <v>1</v>
      </c>
      <c r="F292" s="94">
        <v>0</v>
      </c>
      <c r="G292" s="94">
        <v>0</v>
      </c>
      <c r="H292" s="94">
        <v>0</v>
      </c>
      <c r="I292" s="93">
        <f t="shared" si="12"/>
        <v>1</v>
      </c>
    </row>
    <row r="293" spans="2:9">
      <c r="B293" s="91">
        <v>44621</v>
      </c>
      <c r="C293" s="92" t="s">
        <v>36</v>
      </c>
      <c r="D293" s="93">
        <v>0</v>
      </c>
      <c r="E293" s="94">
        <v>139</v>
      </c>
      <c r="F293" s="94">
        <v>267</v>
      </c>
      <c r="G293" s="94">
        <v>47</v>
      </c>
      <c r="H293" s="94">
        <v>20</v>
      </c>
      <c r="I293" s="93">
        <f t="shared" si="12"/>
        <v>473</v>
      </c>
    </row>
    <row r="294" spans="2:9">
      <c r="B294" s="91">
        <v>44621</v>
      </c>
      <c r="C294" s="92" t="s">
        <v>32</v>
      </c>
      <c r="D294" s="93"/>
      <c r="E294" s="94">
        <v>273</v>
      </c>
      <c r="F294" s="94">
        <v>228</v>
      </c>
      <c r="G294" s="94">
        <v>299</v>
      </c>
      <c r="H294" s="94">
        <v>140</v>
      </c>
      <c r="I294" s="93">
        <f t="shared" si="12"/>
        <v>940</v>
      </c>
    </row>
    <row r="295" spans="2:9">
      <c r="B295" s="95">
        <v>44621</v>
      </c>
      <c r="C295" s="96" t="s">
        <v>8</v>
      </c>
      <c r="D295" s="97">
        <f>SUM(D276:D294)</f>
        <v>1154</v>
      </c>
      <c r="E295" s="98">
        <f>SUM(E276:E294)</f>
        <v>2101</v>
      </c>
      <c r="F295" s="98">
        <f>SUM(F276:F294)</f>
        <v>2841</v>
      </c>
      <c r="G295" s="98">
        <f>SUM(G276:G294)</f>
        <v>828</v>
      </c>
      <c r="H295" s="98">
        <f>SUM(H276:H294)</f>
        <v>318</v>
      </c>
      <c r="I295" s="98">
        <f>SUM(D295:H295)</f>
        <v>7242</v>
      </c>
    </row>
    <row r="296" spans="2:9">
      <c r="B296" s="95"/>
      <c r="C296" s="96" t="s">
        <v>9</v>
      </c>
      <c r="D296" s="97">
        <f>D255+D275+D295</f>
        <v>2876</v>
      </c>
      <c r="E296" s="98">
        <f t="shared" ref="E296:H296" si="13">E255+E275+E295</f>
        <v>5449</v>
      </c>
      <c r="F296" s="98">
        <f t="shared" si="13"/>
        <v>7621</v>
      </c>
      <c r="G296" s="98">
        <f>G255+G275+G295</f>
        <v>2161</v>
      </c>
      <c r="H296" s="98">
        <f t="shared" si="13"/>
        <v>879</v>
      </c>
      <c r="I296" s="98">
        <f>I255+I275+I295</f>
        <v>18986</v>
      </c>
    </row>
    <row r="297" spans="2:9">
      <c r="C297" s="50"/>
      <c r="D297" s="51"/>
      <c r="E297" s="51"/>
      <c r="F297" s="51"/>
      <c r="G297" s="51"/>
      <c r="H297" s="51"/>
      <c r="I297" s="51"/>
    </row>
    <row r="299" spans="2:9">
      <c r="B299" s="52" t="s">
        <v>37</v>
      </c>
    </row>
    <row r="300" spans="2:9">
      <c r="B300" s="54" t="s">
        <v>10</v>
      </c>
    </row>
  </sheetData>
  <mergeCells count="1">
    <mergeCell ref="C3:I3"/>
  </mergeCells>
  <phoneticPr fontId="3" type="noConversion"/>
  <pageMargins left="0.7" right="0.7" top="0.75" bottom="0.75" header="0.3" footer="0.3"/>
  <pageSetup orientation="portrait" r:id="rId1"/>
  <ignoredErrors>
    <ignoredError sqref="D142:H142" formulaRange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J40"/>
  <sheetViews>
    <sheetView showGridLines="0" topLeftCell="A20" workbookViewId="0">
      <selection activeCell="A20" sqref="A20"/>
    </sheetView>
  </sheetViews>
  <sheetFormatPr defaultColWidth="9.140625" defaultRowHeight="15"/>
  <cols>
    <col min="1" max="1" width="5.7109375" style="115" customWidth="1"/>
    <col min="2" max="2" width="23.28515625" style="115" customWidth="1"/>
    <col min="3" max="3" width="17.140625" style="115" bestFit="1" customWidth="1"/>
    <col min="4" max="4" width="18" style="115" customWidth="1"/>
    <col min="5" max="5" width="19" style="115" customWidth="1"/>
    <col min="6" max="6" width="15.42578125" style="115" bestFit="1" customWidth="1"/>
    <col min="7" max="7" width="11.140625" style="115" bestFit="1" customWidth="1"/>
    <col min="8" max="8" width="15.5703125" style="115" customWidth="1"/>
    <col min="9" max="9" width="14.7109375" style="115" customWidth="1"/>
    <col min="10" max="10" width="12.140625" style="115" customWidth="1"/>
    <col min="11" max="16384" width="9.140625" style="115"/>
  </cols>
  <sheetData>
    <row r="1" spans="2:10" ht="50.1" customHeight="1"/>
    <row r="2" spans="2:10" ht="20.100000000000001" customHeight="1">
      <c r="B2" s="116" t="s">
        <v>38</v>
      </c>
    </row>
    <row r="3" spans="2:10" ht="30" customHeight="1">
      <c r="B3" s="117"/>
      <c r="C3" s="147" t="s">
        <v>39</v>
      </c>
      <c r="D3" s="147"/>
      <c r="E3" s="147"/>
      <c r="F3" s="147"/>
      <c r="G3" s="147"/>
      <c r="H3" s="147"/>
      <c r="I3" s="147"/>
      <c r="J3" s="148"/>
    </row>
    <row r="4" spans="2:10" s="120" customFormat="1" ht="30" customHeight="1">
      <c r="B4" s="118" t="s">
        <v>2</v>
      </c>
      <c r="C4" s="118" t="s">
        <v>40</v>
      </c>
      <c r="D4" s="118" t="s">
        <v>3</v>
      </c>
      <c r="E4" s="118" t="s">
        <v>14</v>
      </c>
      <c r="F4" s="118" t="s">
        <v>5</v>
      </c>
      <c r="G4" s="118" t="s">
        <v>6</v>
      </c>
      <c r="H4" s="118" t="s">
        <v>7</v>
      </c>
      <c r="I4" s="118" t="s">
        <v>41</v>
      </c>
      <c r="J4" s="119" t="s">
        <v>42</v>
      </c>
    </row>
    <row r="5" spans="2:10" ht="15.75">
      <c r="B5" s="121">
        <v>44197</v>
      </c>
      <c r="C5" s="122" t="s">
        <v>43</v>
      </c>
      <c r="D5" s="123">
        <v>0.71</v>
      </c>
      <c r="E5" s="123">
        <v>0.67</v>
      </c>
      <c r="F5" s="123">
        <v>0.79</v>
      </c>
      <c r="G5" s="123">
        <v>0.7</v>
      </c>
      <c r="H5" s="123"/>
      <c r="I5" s="123">
        <v>0.71</v>
      </c>
      <c r="J5" s="124">
        <v>0.8</v>
      </c>
    </row>
    <row r="6" spans="2:10" ht="15.75">
      <c r="B6" s="121">
        <v>44197</v>
      </c>
      <c r="C6" s="122" t="s">
        <v>44</v>
      </c>
      <c r="D6" s="123">
        <v>0.79</v>
      </c>
      <c r="E6" s="123">
        <v>0.72</v>
      </c>
      <c r="F6" s="123">
        <v>0.76</v>
      </c>
      <c r="G6" s="123">
        <v>0.87</v>
      </c>
      <c r="H6" s="123"/>
      <c r="I6" s="123">
        <v>0.76</v>
      </c>
      <c r="J6" s="124">
        <v>0.7</v>
      </c>
    </row>
    <row r="7" spans="2:10" ht="15.75">
      <c r="B7" s="121">
        <v>44228</v>
      </c>
      <c r="C7" s="122" t="s">
        <v>43</v>
      </c>
      <c r="D7" s="123">
        <v>0.78</v>
      </c>
      <c r="E7" s="123">
        <v>0.84</v>
      </c>
      <c r="F7" s="123">
        <v>0.89</v>
      </c>
      <c r="G7" s="123">
        <v>0.9</v>
      </c>
      <c r="H7" s="123">
        <v>0.83</v>
      </c>
      <c r="I7" s="123">
        <v>0.86</v>
      </c>
      <c r="J7" s="124">
        <v>0.8</v>
      </c>
    </row>
    <row r="8" spans="2:10" ht="15.75">
      <c r="B8" s="121">
        <v>44228</v>
      </c>
      <c r="C8" s="122" t="s">
        <v>44</v>
      </c>
      <c r="D8" s="123">
        <v>0.77</v>
      </c>
      <c r="E8" s="123">
        <v>0.78</v>
      </c>
      <c r="F8" s="123">
        <v>0.86</v>
      </c>
      <c r="G8" s="123">
        <v>0.89</v>
      </c>
      <c r="H8" s="123">
        <v>0.81</v>
      </c>
      <c r="I8" s="123">
        <v>0.83</v>
      </c>
      <c r="J8" s="124">
        <v>0.7</v>
      </c>
    </row>
    <row r="9" spans="2:10" ht="15.75">
      <c r="B9" s="121">
        <v>44256</v>
      </c>
      <c r="C9" s="122" t="s">
        <v>43</v>
      </c>
      <c r="D9" s="123">
        <v>0.86</v>
      </c>
      <c r="E9" s="123">
        <v>0.85</v>
      </c>
      <c r="F9" s="123">
        <v>0.9</v>
      </c>
      <c r="G9" s="123">
        <v>0.92</v>
      </c>
      <c r="H9" s="123">
        <v>0.97</v>
      </c>
      <c r="I9" s="123">
        <v>0.9</v>
      </c>
      <c r="J9" s="124">
        <v>0.8</v>
      </c>
    </row>
    <row r="10" spans="2:10" ht="15.75">
      <c r="B10" s="121">
        <v>44256</v>
      </c>
      <c r="C10" s="122" t="s">
        <v>44</v>
      </c>
      <c r="D10" s="123">
        <v>0.88</v>
      </c>
      <c r="E10" s="123">
        <v>0.86</v>
      </c>
      <c r="F10" s="123">
        <v>0.9</v>
      </c>
      <c r="G10" s="123">
        <v>0.94</v>
      </c>
      <c r="H10" s="123">
        <v>0.92</v>
      </c>
      <c r="I10" s="123">
        <v>0.9</v>
      </c>
      <c r="J10" s="124">
        <v>0.7</v>
      </c>
    </row>
    <row r="11" spans="2:10" ht="15.75">
      <c r="B11" s="121">
        <v>44287</v>
      </c>
      <c r="C11" s="122" t="s">
        <v>43</v>
      </c>
      <c r="D11" s="123">
        <v>0.78</v>
      </c>
      <c r="E11" s="123">
        <v>0.87</v>
      </c>
      <c r="F11" s="123">
        <v>0.91</v>
      </c>
      <c r="G11" s="123">
        <v>0.75</v>
      </c>
      <c r="H11" s="123">
        <v>0.97</v>
      </c>
      <c r="I11" s="123">
        <v>0.91</v>
      </c>
      <c r="J11" s="124">
        <v>0.8</v>
      </c>
    </row>
    <row r="12" spans="2:10" ht="15.75">
      <c r="B12" s="121">
        <v>44287</v>
      </c>
      <c r="C12" s="122" t="s">
        <v>44</v>
      </c>
      <c r="D12" s="123">
        <v>0.82</v>
      </c>
      <c r="E12" s="123">
        <v>0.83</v>
      </c>
      <c r="F12" s="123">
        <v>0.83</v>
      </c>
      <c r="G12" s="123">
        <v>0.7</v>
      </c>
      <c r="H12" s="123">
        <v>0.89</v>
      </c>
      <c r="I12" s="123">
        <v>0.83</v>
      </c>
      <c r="J12" s="124">
        <v>0.7</v>
      </c>
    </row>
    <row r="13" spans="2:10" ht="15.75">
      <c r="B13" s="121">
        <v>44317</v>
      </c>
      <c r="C13" s="122" t="s">
        <v>43</v>
      </c>
      <c r="D13" s="123">
        <v>0.88</v>
      </c>
      <c r="E13" s="123">
        <v>0.82</v>
      </c>
      <c r="F13" s="123">
        <v>0.9</v>
      </c>
      <c r="G13" s="123">
        <v>0.81</v>
      </c>
      <c r="H13" s="123">
        <v>0.92</v>
      </c>
      <c r="I13" s="123">
        <v>0.9</v>
      </c>
      <c r="J13" s="124">
        <v>0.8</v>
      </c>
    </row>
    <row r="14" spans="2:10" ht="15.75">
      <c r="B14" s="121">
        <v>44317</v>
      </c>
      <c r="C14" s="122" t="s">
        <v>44</v>
      </c>
      <c r="D14" s="123">
        <v>0.9</v>
      </c>
      <c r="E14" s="123">
        <v>0.82</v>
      </c>
      <c r="F14" s="123">
        <v>0.83</v>
      </c>
      <c r="G14" s="123">
        <v>0.76</v>
      </c>
      <c r="H14" s="123">
        <v>0.91</v>
      </c>
      <c r="I14" s="123">
        <v>0.83</v>
      </c>
      <c r="J14" s="124">
        <v>0.7</v>
      </c>
    </row>
    <row r="15" spans="2:10" ht="15.75">
      <c r="B15" s="121">
        <v>44348</v>
      </c>
      <c r="C15" s="122" t="s">
        <v>43</v>
      </c>
      <c r="D15" s="123">
        <v>0.86</v>
      </c>
      <c r="E15" s="123">
        <v>0.83</v>
      </c>
      <c r="F15" s="123">
        <v>0.92</v>
      </c>
      <c r="G15" s="123">
        <v>0.82</v>
      </c>
      <c r="H15" s="123">
        <v>0.93</v>
      </c>
      <c r="I15" s="123">
        <v>0.91</v>
      </c>
      <c r="J15" s="124">
        <v>0.8</v>
      </c>
    </row>
    <row r="16" spans="2:10" ht="15.75">
      <c r="B16" s="121">
        <v>44348</v>
      </c>
      <c r="C16" s="125" t="s">
        <v>44</v>
      </c>
      <c r="D16" s="126">
        <v>0.86</v>
      </c>
      <c r="E16" s="126">
        <v>0.84</v>
      </c>
      <c r="F16" s="126">
        <v>0.84</v>
      </c>
      <c r="G16" s="126">
        <v>0.75</v>
      </c>
      <c r="H16" s="126">
        <v>0.99</v>
      </c>
      <c r="I16" s="126">
        <v>0.85</v>
      </c>
      <c r="J16" s="124">
        <v>0.7</v>
      </c>
    </row>
    <row r="17" spans="2:10" ht="15.75">
      <c r="B17" s="127" t="s">
        <v>45</v>
      </c>
      <c r="C17" s="122" t="s">
        <v>43</v>
      </c>
      <c r="D17" s="128">
        <v>0.83</v>
      </c>
      <c r="E17" s="128">
        <v>0.83</v>
      </c>
      <c r="F17" s="128">
        <v>0.95</v>
      </c>
      <c r="G17" s="128">
        <v>0.73</v>
      </c>
      <c r="H17" s="128">
        <v>0.99</v>
      </c>
      <c r="I17" s="128">
        <v>0.92</v>
      </c>
      <c r="J17" s="129">
        <v>0.8</v>
      </c>
    </row>
    <row r="18" spans="2:10" ht="15.75">
      <c r="B18" s="127">
        <v>44378</v>
      </c>
      <c r="C18" s="125" t="s">
        <v>44</v>
      </c>
      <c r="D18" s="128">
        <v>0.87</v>
      </c>
      <c r="E18" s="128">
        <v>0.85</v>
      </c>
      <c r="F18" s="128">
        <v>0.84</v>
      </c>
      <c r="G18" s="128">
        <v>0.8</v>
      </c>
      <c r="H18" s="128">
        <v>0.98</v>
      </c>
      <c r="I18" s="128">
        <v>0.84</v>
      </c>
      <c r="J18" s="129">
        <v>0.7</v>
      </c>
    </row>
    <row r="19" spans="2:10" ht="15.75">
      <c r="B19" s="127">
        <v>44409</v>
      </c>
      <c r="C19" s="122" t="s">
        <v>43</v>
      </c>
      <c r="D19" s="128">
        <v>0.8</v>
      </c>
      <c r="E19" s="128">
        <v>0.79</v>
      </c>
      <c r="F19" s="128">
        <v>0.96</v>
      </c>
      <c r="G19" s="128">
        <v>0.8</v>
      </c>
      <c r="H19" s="128">
        <v>0.96</v>
      </c>
      <c r="I19" s="128">
        <v>0.93</v>
      </c>
      <c r="J19" s="129">
        <v>0.8</v>
      </c>
    </row>
    <row r="20" spans="2:10" ht="15.75">
      <c r="B20" s="127">
        <v>44409</v>
      </c>
      <c r="C20" s="125" t="s">
        <v>44</v>
      </c>
      <c r="D20" s="128">
        <v>0.79</v>
      </c>
      <c r="E20" s="128">
        <v>0.81</v>
      </c>
      <c r="F20" s="128">
        <v>0.84</v>
      </c>
      <c r="G20" s="128">
        <v>0.86</v>
      </c>
      <c r="H20" s="128">
        <v>0.94</v>
      </c>
      <c r="I20" s="128">
        <v>0.84</v>
      </c>
      <c r="J20" s="129">
        <v>0.7</v>
      </c>
    </row>
    <row r="21" spans="2:10" ht="15.75">
      <c r="B21" s="127">
        <v>44440</v>
      </c>
      <c r="C21" s="122" t="s">
        <v>43</v>
      </c>
      <c r="D21" s="128">
        <v>0.86</v>
      </c>
      <c r="E21" s="128">
        <v>0.85</v>
      </c>
      <c r="F21" s="128">
        <v>0.95</v>
      </c>
      <c r="G21" s="128">
        <v>0.82</v>
      </c>
      <c r="H21" s="128">
        <v>1</v>
      </c>
      <c r="I21" s="128">
        <v>0.93</v>
      </c>
      <c r="J21" s="129">
        <v>0.8</v>
      </c>
    </row>
    <row r="22" spans="2:10" ht="15.75">
      <c r="B22" s="127">
        <v>44440</v>
      </c>
      <c r="C22" s="125" t="s">
        <v>44</v>
      </c>
      <c r="D22" s="128">
        <v>0.89</v>
      </c>
      <c r="E22" s="128">
        <v>0.86</v>
      </c>
      <c r="F22" s="128">
        <v>0.84</v>
      </c>
      <c r="G22" s="128">
        <v>0.84</v>
      </c>
      <c r="H22" s="128">
        <v>1</v>
      </c>
      <c r="I22" s="128">
        <v>0.84</v>
      </c>
      <c r="J22" s="129">
        <v>0.7</v>
      </c>
    </row>
    <row r="23" spans="2:10" ht="15.75">
      <c r="B23" s="130">
        <v>44470</v>
      </c>
      <c r="C23" s="131" t="s">
        <v>43</v>
      </c>
      <c r="D23" s="132">
        <v>0.88</v>
      </c>
      <c r="E23" s="132">
        <v>0.78</v>
      </c>
      <c r="F23" s="132">
        <v>0.96</v>
      </c>
      <c r="G23" s="132">
        <v>0.71</v>
      </c>
      <c r="H23" s="132">
        <v>0.95</v>
      </c>
      <c r="I23" s="132">
        <v>0.89</v>
      </c>
      <c r="J23" s="133">
        <v>0.8</v>
      </c>
    </row>
    <row r="24" spans="2:10" ht="15.75">
      <c r="B24" s="130">
        <v>44471</v>
      </c>
      <c r="C24" s="131" t="s">
        <v>44</v>
      </c>
      <c r="D24" s="132">
        <v>0.88</v>
      </c>
      <c r="E24" s="132">
        <v>0.75</v>
      </c>
      <c r="F24" s="132">
        <v>0.84</v>
      </c>
      <c r="G24" s="132">
        <v>0.7</v>
      </c>
      <c r="H24" s="132">
        <v>0.95</v>
      </c>
      <c r="I24" s="132">
        <v>0.81</v>
      </c>
      <c r="J24" s="133">
        <v>0.7</v>
      </c>
    </row>
    <row r="25" spans="2:10" ht="15.75">
      <c r="B25" s="130">
        <v>44501</v>
      </c>
      <c r="C25" s="131" t="s">
        <v>43</v>
      </c>
      <c r="D25" s="132">
        <v>0.83</v>
      </c>
      <c r="E25" s="132">
        <v>0.75</v>
      </c>
      <c r="F25" s="132">
        <v>0.95</v>
      </c>
      <c r="G25" s="132">
        <v>0.72</v>
      </c>
      <c r="H25" s="132">
        <v>1</v>
      </c>
      <c r="I25" s="132">
        <v>0.88</v>
      </c>
      <c r="J25" s="133">
        <v>0.8</v>
      </c>
    </row>
    <row r="26" spans="2:10" ht="15.75">
      <c r="B26" s="130">
        <v>44502</v>
      </c>
      <c r="C26" s="131" t="s">
        <v>44</v>
      </c>
      <c r="D26" s="132">
        <v>0.81</v>
      </c>
      <c r="E26" s="132">
        <v>0.73</v>
      </c>
      <c r="F26" s="132">
        <v>0.84</v>
      </c>
      <c r="G26" s="132">
        <v>0.7</v>
      </c>
      <c r="H26" s="132">
        <v>1</v>
      </c>
      <c r="I26" s="132">
        <v>0.8</v>
      </c>
      <c r="J26" s="133">
        <v>0.7</v>
      </c>
    </row>
    <row r="27" spans="2:10" ht="15.75">
      <c r="B27" s="130">
        <v>44531</v>
      </c>
      <c r="C27" s="131" t="s">
        <v>43</v>
      </c>
      <c r="D27" s="132">
        <v>0.82</v>
      </c>
      <c r="E27" s="132">
        <v>0.74</v>
      </c>
      <c r="F27" s="132">
        <v>0.96</v>
      </c>
      <c r="G27" s="132">
        <v>0.64</v>
      </c>
      <c r="H27" s="132">
        <v>0.92</v>
      </c>
      <c r="I27" s="132">
        <v>0.87</v>
      </c>
      <c r="J27" s="133">
        <v>0.8</v>
      </c>
    </row>
    <row r="28" spans="2:10" ht="15.75">
      <c r="B28" s="127">
        <v>44532</v>
      </c>
      <c r="C28" s="134" t="s">
        <v>44</v>
      </c>
      <c r="D28" s="128">
        <v>0.87</v>
      </c>
      <c r="E28" s="128">
        <v>0.75</v>
      </c>
      <c r="F28" s="128">
        <v>0.82</v>
      </c>
      <c r="G28" s="128">
        <v>0.6</v>
      </c>
      <c r="H28" s="128">
        <v>1</v>
      </c>
      <c r="I28" s="128">
        <v>0.78</v>
      </c>
      <c r="J28" s="129">
        <v>0.7</v>
      </c>
    </row>
    <row r="29" spans="2:10" ht="15.75">
      <c r="B29" s="121">
        <v>44562</v>
      </c>
      <c r="C29" s="131" t="s">
        <v>43</v>
      </c>
      <c r="D29" s="123">
        <v>0.88</v>
      </c>
      <c r="E29" s="123">
        <v>0.79</v>
      </c>
      <c r="F29" s="123">
        <v>0.95</v>
      </c>
      <c r="G29" s="123">
        <v>0.84</v>
      </c>
      <c r="H29" s="123">
        <v>0.91</v>
      </c>
      <c r="I29" s="123">
        <v>0.92</v>
      </c>
      <c r="J29" s="133">
        <v>0.8</v>
      </c>
    </row>
    <row r="30" spans="2:10" ht="15.75">
      <c r="B30" s="121">
        <v>44562</v>
      </c>
      <c r="C30" s="131" t="s">
        <v>44</v>
      </c>
      <c r="D30" s="123">
        <v>0.86</v>
      </c>
      <c r="E30" s="123">
        <v>0.78</v>
      </c>
      <c r="F30" s="123">
        <v>0.81</v>
      </c>
      <c r="G30" s="123">
        <v>0.8</v>
      </c>
      <c r="H30" s="123">
        <v>0.82</v>
      </c>
      <c r="I30" s="123">
        <v>0.82</v>
      </c>
      <c r="J30" s="133">
        <v>0.7</v>
      </c>
    </row>
    <row r="31" spans="2:10" ht="15.75">
      <c r="B31" s="121">
        <v>44593</v>
      </c>
      <c r="C31" s="131" t="s">
        <v>43</v>
      </c>
      <c r="D31" s="123">
        <v>0.85</v>
      </c>
      <c r="E31" s="123">
        <v>0.86</v>
      </c>
      <c r="F31" s="123">
        <v>0.95</v>
      </c>
      <c r="G31" s="123">
        <v>0.78</v>
      </c>
      <c r="H31" s="123">
        <v>0.92</v>
      </c>
      <c r="I31" s="123">
        <v>0.92</v>
      </c>
      <c r="J31" s="133">
        <v>0.8</v>
      </c>
    </row>
    <row r="32" spans="2:10" ht="15.75">
      <c r="B32" s="121">
        <v>44593</v>
      </c>
      <c r="C32" s="131" t="s">
        <v>44</v>
      </c>
      <c r="D32" s="123">
        <v>0.86</v>
      </c>
      <c r="E32" s="123">
        <v>0.86</v>
      </c>
      <c r="F32" s="123">
        <v>0.8</v>
      </c>
      <c r="G32" s="123">
        <v>0.82</v>
      </c>
      <c r="H32" s="123">
        <v>0.83</v>
      </c>
      <c r="I32" s="123">
        <v>0.82</v>
      </c>
      <c r="J32" s="133">
        <v>0.7</v>
      </c>
    </row>
    <row r="33" spans="2:10" ht="15.75">
      <c r="B33" s="121">
        <v>44621</v>
      </c>
      <c r="C33" s="131" t="s">
        <v>43</v>
      </c>
      <c r="D33" s="123">
        <v>0.9</v>
      </c>
      <c r="E33" s="123">
        <v>0.79</v>
      </c>
      <c r="F33" s="123">
        <v>0.96</v>
      </c>
      <c r="G33" s="123">
        <v>0.88</v>
      </c>
      <c r="H33" s="123">
        <v>1</v>
      </c>
      <c r="I33" s="123">
        <v>0.95</v>
      </c>
      <c r="J33" s="133">
        <v>0.8</v>
      </c>
    </row>
    <row r="34" spans="2:10" ht="15.75">
      <c r="B34" s="121">
        <v>44621</v>
      </c>
      <c r="C34" s="131" t="s">
        <v>44</v>
      </c>
      <c r="D34" s="123">
        <v>0.91</v>
      </c>
      <c r="E34" s="123">
        <v>0.87</v>
      </c>
      <c r="F34" s="123">
        <v>0.83</v>
      </c>
      <c r="G34" s="123">
        <v>0.88</v>
      </c>
      <c r="H34" s="123">
        <v>1</v>
      </c>
      <c r="I34" s="123">
        <v>0.85</v>
      </c>
      <c r="J34" s="133">
        <v>0.7</v>
      </c>
    </row>
    <row r="35" spans="2:10" ht="15.75">
      <c r="B35" s="135" t="s">
        <v>46</v>
      </c>
      <c r="C35" s="136" t="s">
        <v>43</v>
      </c>
      <c r="D35" s="137">
        <v>0.88</v>
      </c>
      <c r="E35" s="137">
        <v>0.79</v>
      </c>
      <c r="F35" s="137">
        <v>0.96</v>
      </c>
      <c r="G35" s="137">
        <v>0.83</v>
      </c>
      <c r="H35" s="137">
        <v>0.93</v>
      </c>
      <c r="I35" s="137">
        <v>0.93</v>
      </c>
      <c r="J35" s="137">
        <v>0.8</v>
      </c>
    </row>
    <row r="36" spans="2:10" ht="15.75">
      <c r="B36" s="135" t="s">
        <v>46</v>
      </c>
      <c r="C36" s="138" t="s">
        <v>44</v>
      </c>
      <c r="D36" s="139">
        <v>0.88</v>
      </c>
      <c r="E36" s="139">
        <v>0.81</v>
      </c>
      <c r="F36" s="139">
        <v>0.81</v>
      </c>
      <c r="G36" s="139">
        <v>0.84</v>
      </c>
      <c r="H36" s="139">
        <v>0.86</v>
      </c>
      <c r="I36" s="139">
        <v>0.83</v>
      </c>
      <c r="J36" s="139">
        <v>0.7</v>
      </c>
    </row>
    <row r="37" spans="2:10">
      <c r="B37" s="140"/>
      <c r="C37" s="141"/>
      <c r="D37" s="141"/>
      <c r="E37" s="141"/>
      <c r="F37" s="141"/>
      <c r="G37" s="141"/>
      <c r="H37" s="141"/>
      <c r="I37" s="141"/>
      <c r="J37" s="141"/>
    </row>
    <row r="38" spans="2:10" ht="18.75">
      <c r="B38" s="142" t="s">
        <v>47</v>
      </c>
    </row>
    <row r="39" spans="2:10">
      <c r="B39" s="143" t="s">
        <v>43</v>
      </c>
      <c r="D39" s="115" t="s">
        <v>48</v>
      </c>
    </row>
    <row r="40" spans="2:10">
      <c r="B40" s="143" t="s">
        <v>44</v>
      </c>
      <c r="D40" s="115" t="s">
        <v>49</v>
      </c>
    </row>
  </sheetData>
  <mergeCells count="1">
    <mergeCell ref="C3:J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R43"/>
  <sheetViews>
    <sheetView showGridLines="0" topLeftCell="A11" zoomScaleNormal="100" workbookViewId="0">
      <selection activeCell="C23" sqref="C23"/>
    </sheetView>
  </sheetViews>
  <sheetFormatPr defaultColWidth="9.140625" defaultRowHeight="15"/>
  <cols>
    <col min="1" max="1" width="5.7109375" customWidth="1"/>
    <col min="2" max="2" width="15.5703125" style="6" customWidth="1"/>
    <col min="3" max="3" width="14" bestFit="1" customWidth="1"/>
    <col min="4" max="5" width="16.7109375" customWidth="1"/>
    <col min="6" max="8" width="18" customWidth="1"/>
    <col min="9" max="9" width="15.140625" bestFit="1" customWidth="1"/>
    <col min="10" max="10" width="21.7109375" customWidth="1"/>
    <col min="11" max="11" width="19" style="4" customWidth="1"/>
    <col min="12" max="12" width="21.85546875" style="4" customWidth="1"/>
    <col min="13" max="13" width="26.5703125" style="5" customWidth="1"/>
    <col min="14" max="14" width="20.5703125" style="5" customWidth="1"/>
    <col min="15" max="15" width="27.5703125" customWidth="1"/>
  </cols>
  <sheetData>
    <row r="1" spans="2:18" ht="50.1" customHeight="1"/>
    <row r="2" spans="2:18" ht="20.100000000000001" customHeight="1">
      <c r="B2" s="16" t="s">
        <v>50</v>
      </c>
      <c r="C2" s="17"/>
      <c r="D2" s="17"/>
      <c r="E2" s="17"/>
      <c r="F2" s="17"/>
      <c r="G2" s="17"/>
      <c r="H2" s="17"/>
      <c r="I2" s="17"/>
      <c r="J2" s="17"/>
      <c r="K2" s="18"/>
      <c r="L2" s="18"/>
      <c r="M2" s="19"/>
      <c r="N2" s="19"/>
      <c r="O2" s="17"/>
      <c r="P2" s="17"/>
      <c r="Q2" s="17"/>
      <c r="R2" s="17"/>
    </row>
    <row r="3" spans="2:18" ht="30" customHeight="1">
      <c r="B3" s="73"/>
      <c r="C3" s="149" t="s">
        <v>51</v>
      </c>
      <c r="D3" s="149"/>
      <c r="E3" s="149"/>
      <c r="F3" s="149"/>
      <c r="G3" s="149" t="s">
        <v>52</v>
      </c>
      <c r="H3" s="149"/>
      <c r="I3" s="149" t="s">
        <v>53</v>
      </c>
      <c r="J3" s="149"/>
      <c r="K3" s="149"/>
      <c r="L3" s="149"/>
      <c r="M3" s="150" t="s">
        <v>54</v>
      </c>
      <c r="N3" s="150"/>
      <c r="O3" s="150"/>
    </row>
    <row r="4" spans="2:18" ht="30" customHeight="1">
      <c r="B4" s="26" t="s">
        <v>2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0" t="s">
        <v>60</v>
      </c>
      <c r="I4" s="20" t="s">
        <v>61</v>
      </c>
      <c r="J4" s="20" t="s">
        <v>62</v>
      </c>
      <c r="K4" s="21" t="s">
        <v>63</v>
      </c>
      <c r="L4" s="21" t="s">
        <v>64</v>
      </c>
      <c r="M4" s="25" t="s">
        <v>8</v>
      </c>
      <c r="N4" s="25" t="s">
        <v>65</v>
      </c>
      <c r="O4" s="144" t="s">
        <v>66</v>
      </c>
    </row>
    <row r="5" spans="2:18" ht="15.75">
      <c r="B5" s="14">
        <v>44044</v>
      </c>
      <c r="C5" s="9">
        <v>129</v>
      </c>
      <c r="D5" s="9">
        <v>7</v>
      </c>
      <c r="E5" s="9">
        <v>63</v>
      </c>
      <c r="F5" s="9">
        <v>357</v>
      </c>
      <c r="G5" s="9">
        <v>60</v>
      </c>
      <c r="H5" s="9">
        <v>3</v>
      </c>
      <c r="I5" s="10">
        <v>34</v>
      </c>
      <c r="J5" s="10">
        <v>26</v>
      </c>
      <c r="K5" s="11">
        <v>0.56666666666666665</v>
      </c>
      <c r="L5" s="11">
        <v>0.43333333333333335</v>
      </c>
      <c r="M5" s="12">
        <v>853775.81</v>
      </c>
      <c r="N5" s="12">
        <v>34151.032400000004</v>
      </c>
      <c r="O5" s="10">
        <v>25</v>
      </c>
    </row>
    <row r="6" spans="2:18" ht="15.75">
      <c r="B6" s="14">
        <v>44075</v>
      </c>
      <c r="C6" s="9">
        <v>184</v>
      </c>
      <c r="D6" s="9">
        <v>5</v>
      </c>
      <c r="E6" s="9">
        <v>56</v>
      </c>
      <c r="F6" s="9">
        <v>473</v>
      </c>
      <c r="G6" s="9">
        <v>47</v>
      </c>
      <c r="H6" s="9">
        <v>9</v>
      </c>
      <c r="I6" s="10">
        <v>39</v>
      </c>
      <c r="J6" s="10">
        <v>8</v>
      </c>
      <c r="K6" s="11">
        <v>0.82978723404255317</v>
      </c>
      <c r="L6" s="11">
        <v>0.1702127659574468</v>
      </c>
      <c r="M6" s="12">
        <v>897793.62</v>
      </c>
      <c r="N6" s="12">
        <v>33251.615555555552</v>
      </c>
      <c r="O6" s="10">
        <v>27</v>
      </c>
    </row>
    <row r="7" spans="2:18" ht="15.75">
      <c r="B7" s="14">
        <v>44105</v>
      </c>
      <c r="C7" s="9">
        <v>211</v>
      </c>
      <c r="D7" s="9">
        <v>11</v>
      </c>
      <c r="E7" s="9">
        <v>164</v>
      </c>
      <c r="F7" s="9">
        <v>516</v>
      </c>
      <c r="G7" s="9">
        <v>147</v>
      </c>
      <c r="H7" s="9">
        <v>17</v>
      </c>
      <c r="I7" s="10">
        <v>82</v>
      </c>
      <c r="J7" s="10">
        <v>65</v>
      </c>
      <c r="K7" s="11">
        <v>0.55782312925170063</v>
      </c>
      <c r="L7" s="11">
        <v>0.44217687074829931</v>
      </c>
      <c r="M7" s="12">
        <v>11089788.619999999</v>
      </c>
      <c r="N7" s="12">
        <v>151914.91260273973</v>
      </c>
      <c r="O7" s="10">
        <v>73</v>
      </c>
    </row>
    <row r="8" spans="2:18" ht="15.75">
      <c r="B8" s="14">
        <v>44136</v>
      </c>
      <c r="C8" s="9">
        <v>235</v>
      </c>
      <c r="D8" s="9">
        <v>6</v>
      </c>
      <c r="E8" s="9">
        <v>140</v>
      </c>
      <c r="F8" s="9">
        <v>605</v>
      </c>
      <c r="G8" s="9">
        <v>138</v>
      </c>
      <c r="H8" s="9">
        <v>2</v>
      </c>
      <c r="I8" s="10">
        <v>116</v>
      </c>
      <c r="J8" s="10">
        <v>22</v>
      </c>
      <c r="K8" s="11">
        <v>0.84057971014492749</v>
      </c>
      <c r="L8" s="11">
        <v>0.15942028985507245</v>
      </c>
      <c r="M8" s="12">
        <v>3875745.12</v>
      </c>
      <c r="N8" s="12">
        <v>35557.294678899081</v>
      </c>
      <c r="O8" s="10">
        <v>109</v>
      </c>
    </row>
    <row r="9" spans="2:18" ht="15.75">
      <c r="B9" s="14">
        <v>44166</v>
      </c>
      <c r="C9" s="9">
        <v>296</v>
      </c>
      <c r="D9" s="9">
        <v>9</v>
      </c>
      <c r="E9" s="9">
        <v>116</v>
      </c>
      <c r="F9" s="9">
        <v>776</v>
      </c>
      <c r="G9" s="9">
        <v>107</v>
      </c>
      <c r="H9" s="9">
        <v>9</v>
      </c>
      <c r="I9" s="10">
        <v>72</v>
      </c>
      <c r="J9" s="10">
        <v>35</v>
      </c>
      <c r="K9" s="11">
        <v>0.67289719626168221</v>
      </c>
      <c r="L9" s="11">
        <v>0.32710280373831774</v>
      </c>
      <c r="M9" s="12">
        <v>1853541.83</v>
      </c>
      <c r="N9" s="12">
        <v>45208.337317073172</v>
      </c>
      <c r="O9" s="10">
        <v>41</v>
      </c>
    </row>
    <row r="10" spans="2:18" ht="15.75">
      <c r="B10" s="14">
        <v>44197</v>
      </c>
      <c r="C10" s="9">
        <v>288</v>
      </c>
      <c r="D10" s="9">
        <v>10</v>
      </c>
      <c r="E10" s="9">
        <v>97</v>
      </c>
      <c r="F10" s="9">
        <v>956</v>
      </c>
      <c r="G10" s="9">
        <v>92</v>
      </c>
      <c r="H10" s="9">
        <v>5</v>
      </c>
      <c r="I10" s="10">
        <v>81</v>
      </c>
      <c r="J10" s="10">
        <v>11</v>
      </c>
      <c r="K10" s="11">
        <v>0.88043478260869568</v>
      </c>
      <c r="L10" s="11">
        <v>0.11956521739130435</v>
      </c>
      <c r="M10" s="12">
        <v>1013796.25</v>
      </c>
      <c r="N10" s="12">
        <v>20275.924999999999</v>
      </c>
      <c r="O10" s="10">
        <v>50</v>
      </c>
    </row>
    <row r="11" spans="2:18" ht="15.75">
      <c r="B11" s="14">
        <v>44228</v>
      </c>
      <c r="C11" s="9">
        <v>314</v>
      </c>
      <c r="D11" s="9">
        <v>15</v>
      </c>
      <c r="E11" s="9">
        <v>267</v>
      </c>
      <c r="F11" s="9">
        <v>987</v>
      </c>
      <c r="G11" s="9">
        <v>259</v>
      </c>
      <c r="H11" s="9">
        <v>8</v>
      </c>
      <c r="I11" s="10">
        <v>198</v>
      </c>
      <c r="J11" s="10">
        <v>61</v>
      </c>
      <c r="K11" s="11">
        <v>0.76447876447876451</v>
      </c>
      <c r="L11" s="11">
        <v>0.23552123552123552</v>
      </c>
      <c r="M11" s="12">
        <v>5738441.3499999996</v>
      </c>
      <c r="N11" s="12">
        <v>40128.960489510486</v>
      </c>
      <c r="O11" s="10">
        <v>143</v>
      </c>
    </row>
    <row r="12" spans="2:18" ht="15.75">
      <c r="B12" s="14">
        <v>44256</v>
      </c>
      <c r="C12" s="9">
        <v>378</v>
      </c>
      <c r="D12" s="9">
        <v>11</v>
      </c>
      <c r="E12" s="9">
        <v>514</v>
      </c>
      <c r="F12" s="9">
        <v>844</v>
      </c>
      <c r="G12" s="9">
        <v>481</v>
      </c>
      <c r="H12" s="9">
        <v>32</v>
      </c>
      <c r="I12" s="10">
        <v>346</v>
      </c>
      <c r="J12" s="10">
        <v>135</v>
      </c>
      <c r="K12" s="11">
        <v>0.71933471933471937</v>
      </c>
      <c r="L12" s="11">
        <v>0.28066528066528068</v>
      </c>
      <c r="M12" s="12">
        <v>16304930.380000001</v>
      </c>
      <c r="N12" s="12">
        <v>57818.902056737592</v>
      </c>
      <c r="O12" s="10">
        <v>282</v>
      </c>
    </row>
    <row r="13" spans="2:18" ht="15.75">
      <c r="B13" s="14">
        <v>44287</v>
      </c>
      <c r="C13" s="9">
        <v>356</v>
      </c>
      <c r="D13" s="9">
        <v>8</v>
      </c>
      <c r="E13" s="9">
        <v>421</v>
      </c>
      <c r="F13" s="9">
        <v>772</v>
      </c>
      <c r="G13" s="9">
        <v>399</v>
      </c>
      <c r="H13" s="9">
        <v>21</v>
      </c>
      <c r="I13" s="10">
        <v>288</v>
      </c>
      <c r="J13" s="10">
        <v>111</v>
      </c>
      <c r="K13" s="11">
        <v>0.72180451127819545</v>
      </c>
      <c r="L13" s="11">
        <v>0.2781954887218045</v>
      </c>
      <c r="M13" s="12">
        <v>5728244.9500000002</v>
      </c>
      <c r="N13" s="12">
        <v>23768.651244813278</v>
      </c>
      <c r="O13" s="10">
        <v>241</v>
      </c>
    </row>
    <row r="14" spans="2:18" ht="15.75">
      <c r="B14" s="14">
        <v>44317</v>
      </c>
      <c r="C14" s="9">
        <v>370</v>
      </c>
      <c r="D14" s="9">
        <v>21</v>
      </c>
      <c r="E14" s="9">
        <v>494</v>
      </c>
      <c r="F14" s="9">
        <v>628</v>
      </c>
      <c r="G14" s="9">
        <v>479</v>
      </c>
      <c r="H14" s="9">
        <v>15</v>
      </c>
      <c r="I14" s="10">
        <v>355</v>
      </c>
      <c r="J14" s="10">
        <v>124</v>
      </c>
      <c r="K14" s="11">
        <v>0.74112734864300622</v>
      </c>
      <c r="L14" s="11">
        <v>0.25887265135699372</v>
      </c>
      <c r="M14" s="12">
        <v>8601721.5199999996</v>
      </c>
      <c r="N14" s="12">
        <v>29559.180481099655</v>
      </c>
      <c r="O14" s="10">
        <v>291</v>
      </c>
    </row>
    <row r="15" spans="2:18" ht="15.75">
      <c r="B15" s="14">
        <v>44348</v>
      </c>
      <c r="C15" s="9">
        <v>374</v>
      </c>
      <c r="D15" s="9">
        <v>9</v>
      </c>
      <c r="E15" s="9">
        <v>362</v>
      </c>
      <c r="F15" s="9">
        <v>607</v>
      </c>
      <c r="G15" s="9">
        <v>344</v>
      </c>
      <c r="H15" s="9">
        <v>18</v>
      </c>
      <c r="I15" s="10">
        <v>258</v>
      </c>
      <c r="J15" s="10">
        <v>86</v>
      </c>
      <c r="K15" s="11">
        <v>0.75</v>
      </c>
      <c r="L15" s="11">
        <v>0.25</v>
      </c>
      <c r="M15" s="12">
        <v>4698075.22</v>
      </c>
      <c r="N15" s="12">
        <v>25123.39689839572</v>
      </c>
      <c r="O15" s="10">
        <v>187</v>
      </c>
    </row>
    <row r="16" spans="2:18" ht="15.75">
      <c r="B16" s="14">
        <v>44378</v>
      </c>
      <c r="C16" s="9">
        <v>415</v>
      </c>
      <c r="D16" s="9">
        <v>3</v>
      </c>
      <c r="E16" s="9">
        <v>566</v>
      </c>
      <c r="F16" s="9">
        <v>478</v>
      </c>
      <c r="G16" s="9">
        <v>539</v>
      </c>
      <c r="H16" s="9">
        <v>27</v>
      </c>
      <c r="I16" s="10">
        <v>403</v>
      </c>
      <c r="J16" s="10">
        <v>136</v>
      </c>
      <c r="K16" s="11">
        <v>0.74768089053803344</v>
      </c>
      <c r="L16" s="11">
        <v>0.25231910946196662</v>
      </c>
      <c r="M16" s="12">
        <v>9580657.2599999998</v>
      </c>
      <c r="N16" s="12">
        <v>31935.5242</v>
      </c>
      <c r="O16" s="10">
        <v>300</v>
      </c>
    </row>
    <row r="17" spans="2:15" ht="15.75">
      <c r="B17" s="14">
        <v>44409</v>
      </c>
      <c r="C17" s="9">
        <v>372</v>
      </c>
      <c r="D17" s="9">
        <v>4</v>
      </c>
      <c r="E17" s="9">
        <v>240</v>
      </c>
      <c r="F17" s="9">
        <v>606</v>
      </c>
      <c r="G17" s="9">
        <v>232</v>
      </c>
      <c r="H17" s="9">
        <v>8</v>
      </c>
      <c r="I17" s="10">
        <v>180</v>
      </c>
      <c r="J17" s="10">
        <v>52</v>
      </c>
      <c r="K17" s="11">
        <v>0.77586206896551724</v>
      </c>
      <c r="L17" s="11">
        <v>0.22413793103448276</v>
      </c>
      <c r="M17" s="12">
        <v>6248912.2599999998</v>
      </c>
      <c r="N17" s="12">
        <v>40057.129871794874</v>
      </c>
      <c r="O17" s="10">
        <v>156</v>
      </c>
    </row>
    <row r="18" spans="2:15" ht="15.75">
      <c r="B18" s="14">
        <v>44440</v>
      </c>
      <c r="C18" s="9">
        <v>343</v>
      </c>
      <c r="D18" s="9">
        <v>3</v>
      </c>
      <c r="E18" s="9">
        <v>421</v>
      </c>
      <c r="F18" s="9">
        <v>497</v>
      </c>
      <c r="G18" s="9">
        <v>402</v>
      </c>
      <c r="H18" s="9">
        <v>19</v>
      </c>
      <c r="I18" s="10">
        <v>285</v>
      </c>
      <c r="J18" s="10">
        <v>117</v>
      </c>
      <c r="K18" s="11">
        <v>0.70895522388059706</v>
      </c>
      <c r="L18" s="11">
        <v>0.29104477611940299</v>
      </c>
      <c r="M18" s="12">
        <v>6901353.3600000003</v>
      </c>
      <c r="N18" s="12">
        <v>29119.634430379749</v>
      </c>
      <c r="O18" s="10">
        <v>237</v>
      </c>
    </row>
    <row r="19" spans="2:15" ht="15.75">
      <c r="B19" s="14">
        <v>44470</v>
      </c>
      <c r="C19" s="99">
        <v>308</v>
      </c>
      <c r="D19" s="99">
        <v>0</v>
      </c>
      <c r="E19" s="9">
        <v>352</v>
      </c>
      <c r="F19" s="99">
        <v>482</v>
      </c>
      <c r="G19" s="9">
        <v>325</v>
      </c>
      <c r="H19" s="9">
        <v>27</v>
      </c>
      <c r="I19" s="10">
        <v>238</v>
      </c>
      <c r="J19" s="10">
        <v>87</v>
      </c>
      <c r="K19" s="11">
        <v>0.73230769230769233</v>
      </c>
      <c r="L19" s="11">
        <v>0.26769230769230767</v>
      </c>
      <c r="M19" s="12">
        <v>6028873.1699999999</v>
      </c>
      <c r="N19" s="12">
        <v>28708.919857142857</v>
      </c>
      <c r="O19" s="10">
        <v>210</v>
      </c>
    </row>
    <row r="20" spans="2:15" ht="15.75">
      <c r="B20" s="14">
        <v>44501</v>
      </c>
      <c r="C20" s="99">
        <v>371</v>
      </c>
      <c r="D20" s="99">
        <v>1</v>
      </c>
      <c r="E20" s="9">
        <v>344</v>
      </c>
      <c r="F20" s="99">
        <v>508</v>
      </c>
      <c r="G20" s="9">
        <v>327</v>
      </c>
      <c r="H20" s="9">
        <v>17</v>
      </c>
      <c r="I20" s="10">
        <v>231</v>
      </c>
      <c r="J20" s="10">
        <v>96</v>
      </c>
      <c r="K20" s="11">
        <v>0.70642201834862384</v>
      </c>
      <c r="L20" s="11">
        <v>0.29357798165137616</v>
      </c>
      <c r="M20" s="12">
        <v>5072905.8499999996</v>
      </c>
      <c r="N20" s="12">
        <v>23705.167523364486</v>
      </c>
      <c r="O20" s="10">
        <v>214</v>
      </c>
    </row>
    <row r="21" spans="2:15" ht="15.75">
      <c r="B21" s="14">
        <v>44531</v>
      </c>
      <c r="C21" s="99">
        <v>341</v>
      </c>
      <c r="D21" s="99">
        <v>3</v>
      </c>
      <c r="E21" s="9">
        <v>289</v>
      </c>
      <c r="F21" s="99">
        <v>557</v>
      </c>
      <c r="G21" s="9">
        <v>276</v>
      </c>
      <c r="H21" s="9">
        <v>13</v>
      </c>
      <c r="I21" s="10">
        <v>184</v>
      </c>
      <c r="J21" s="10">
        <v>92</v>
      </c>
      <c r="K21" s="11">
        <v>0.66666666666666663</v>
      </c>
      <c r="L21" s="11">
        <v>0.33333333333333331</v>
      </c>
      <c r="M21" s="12">
        <v>28798501.190000001</v>
      </c>
      <c r="N21" s="12">
        <v>207183.46179856115</v>
      </c>
      <c r="O21" s="10">
        <v>139</v>
      </c>
    </row>
    <row r="22" spans="2:15" ht="15.75">
      <c r="B22" s="14">
        <v>44562</v>
      </c>
      <c r="C22" s="99">
        <v>381</v>
      </c>
      <c r="D22" s="99">
        <v>3</v>
      </c>
      <c r="E22" s="9">
        <v>379</v>
      </c>
      <c r="F22" s="99">
        <v>556</v>
      </c>
      <c r="G22" s="9">
        <v>360</v>
      </c>
      <c r="H22" s="9">
        <v>18</v>
      </c>
      <c r="I22" s="10">
        <v>257</v>
      </c>
      <c r="J22" s="10">
        <v>103</v>
      </c>
      <c r="K22" s="11">
        <v>0.71388888888888891</v>
      </c>
      <c r="L22" s="11">
        <v>0.28611111111111109</v>
      </c>
      <c r="M22" s="12">
        <v>8282912.3099999996</v>
      </c>
      <c r="N22" s="12">
        <v>35397.061153846153</v>
      </c>
      <c r="O22" s="10">
        <v>234</v>
      </c>
    </row>
    <row r="23" spans="2:15" ht="15.75">
      <c r="B23" s="14">
        <v>44593</v>
      </c>
      <c r="C23" s="99">
        <v>430</v>
      </c>
      <c r="D23" s="99">
        <v>1</v>
      </c>
      <c r="E23" s="9">
        <v>379</v>
      </c>
      <c r="F23" s="99">
        <v>606</v>
      </c>
      <c r="G23" s="9">
        <v>355</v>
      </c>
      <c r="H23" s="9">
        <v>24</v>
      </c>
      <c r="I23" s="10">
        <v>229</v>
      </c>
      <c r="J23" s="10">
        <v>126</v>
      </c>
      <c r="K23" s="11">
        <v>0.6450704225352113</v>
      </c>
      <c r="L23" s="11">
        <v>0.35492957746478876</v>
      </c>
      <c r="M23" s="12">
        <v>8233292.79</v>
      </c>
      <c r="N23" s="12">
        <v>41373.330603015078</v>
      </c>
      <c r="O23" s="10">
        <v>199</v>
      </c>
    </row>
    <row r="24" spans="2:15" ht="15.75">
      <c r="B24" s="14">
        <v>44621</v>
      </c>
      <c r="C24" s="99">
        <v>464</v>
      </c>
      <c r="D24" s="99">
        <v>3</v>
      </c>
      <c r="E24" s="9">
        <v>541</v>
      </c>
      <c r="F24" s="99">
        <v>526</v>
      </c>
      <c r="G24" s="9">
        <v>508</v>
      </c>
      <c r="H24" s="9">
        <v>33</v>
      </c>
      <c r="I24" s="10">
        <v>363</v>
      </c>
      <c r="J24" s="10">
        <v>145</v>
      </c>
      <c r="K24" s="11">
        <v>0.71456692913385822</v>
      </c>
      <c r="L24" s="11">
        <v>0.28543307086614172</v>
      </c>
      <c r="M24" s="12">
        <v>12907516.32</v>
      </c>
      <c r="N24" s="12">
        <v>40846.570632911396</v>
      </c>
      <c r="O24" s="10">
        <v>316</v>
      </c>
    </row>
    <row r="25" spans="2:15" ht="15.75">
      <c r="B25" s="107" t="s">
        <v>9</v>
      </c>
      <c r="C25" s="112">
        <f>+SUM(C22:C24)</f>
        <v>1275</v>
      </c>
      <c r="D25" s="112">
        <f t="shared" ref="D25:J25" si="0">+SUM(D22:D24)</f>
        <v>7</v>
      </c>
      <c r="E25" s="112">
        <f t="shared" si="0"/>
        <v>1299</v>
      </c>
      <c r="F25" s="112">
        <f t="shared" si="0"/>
        <v>1688</v>
      </c>
      <c r="G25" s="112">
        <f t="shared" si="0"/>
        <v>1223</v>
      </c>
      <c r="H25" s="112">
        <f t="shared" si="0"/>
        <v>75</v>
      </c>
      <c r="I25" s="112">
        <f t="shared" si="0"/>
        <v>849</v>
      </c>
      <c r="J25" s="112">
        <f t="shared" si="0"/>
        <v>374</v>
      </c>
      <c r="K25" s="113">
        <f>+SUM(I22:I24)/SUM($G22:$G24)</f>
        <v>0.69419460343417827</v>
      </c>
      <c r="L25" s="113">
        <f>+SUM(J22:J24)/SUM($G22:$G24)</f>
        <v>0.30580539656582173</v>
      </c>
      <c r="M25" s="114">
        <f t="shared" ref="M25" si="1">+SUM(M22:M24)</f>
        <v>29423721.420000002</v>
      </c>
      <c r="N25" s="114">
        <f>+AVERAGE(N22:N24)</f>
        <v>39205.654129924216</v>
      </c>
      <c r="O25" s="112">
        <f t="shared" ref="O25" si="2">+SUM(O22:O24)</f>
        <v>749</v>
      </c>
    </row>
    <row r="26" spans="2:15" ht="15.75">
      <c r="B26" s="100"/>
      <c r="C26" s="101"/>
      <c r="D26" s="101"/>
      <c r="E26" s="102"/>
      <c r="F26" s="101"/>
      <c r="G26" s="102"/>
      <c r="H26" s="102"/>
      <c r="I26" s="103"/>
      <c r="J26" s="103"/>
      <c r="K26" s="104"/>
      <c r="L26" s="104"/>
      <c r="M26" s="105"/>
      <c r="N26" s="105"/>
      <c r="O26" s="103"/>
    </row>
    <row r="27" spans="2:15" ht="15.75">
      <c r="B27" s="27" t="s">
        <v>47</v>
      </c>
      <c r="J27" s="28"/>
      <c r="K27" s="29"/>
      <c r="L27" s="29"/>
      <c r="M27" s="30"/>
    </row>
    <row r="28" spans="2:15">
      <c r="B28" s="31" t="s">
        <v>2</v>
      </c>
      <c r="C28" s="32"/>
      <c r="D28" s="32"/>
      <c r="E28" s="32"/>
      <c r="F28" s="32"/>
      <c r="G28" s="32" t="s">
        <v>67</v>
      </c>
      <c r="H28" s="32"/>
      <c r="I28" s="32"/>
      <c r="J28" s="33"/>
      <c r="K28" s="34"/>
      <c r="L28" s="34"/>
      <c r="M28" s="35"/>
    </row>
    <row r="29" spans="2:15">
      <c r="B29" s="31" t="s">
        <v>68</v>
      </c>
      <c r="C29" s="32"/>
      <c r="D29" s="32"/>
      <c r="E29" s="32"/>
      <c r="F29" s="32"/>
      <c r="G29" s="32" t="s">
        <v>69</v>
      </c>
      <c r="H29" s="32"/>
      <c r="I29" s="32"/>
      <c r="J29" s="33"/>
      <c r="K29" s="34"/>
      <c r="L29" s="34"/>
      <c r="M29" s="35"/>
    </row>
    <row r="30" spans="2:15">
      <c r="B30" s="31" t="s">
        <v>55</v>
      </c>
      <c r="C30" s="32"/>
      <c r="D30" s="32"/>
      <c r="E30" s="32"/>
      <c r="F30" s="32"/>
      <c r="G30" s="32" t="s">
        <v>70</v>
      </c>
      <c r="H30" s="32"/>
      <c r="I30" s="32"/>
      <c r="J30" s="33"/>
      <c r="K30" s="34"/>
      <c r="L30" s="34"/>
      <c r="M30" s="35"/>
    </row>
    <row r="31" spans="2:15">
      <c r="B31" s="31" t="s">
        <v>56</v>
      </c>
      <c r="C31" s="32"/>
      <c r="D31" s="32"/>
      <c r="E31" s="32"/>
      <c r="F31" s="32"/>
      <c r="G31" s="32" t="s">
        <v>71</v>
      </c>
      <c r="H31" s="32"/>
      <c r="I31" s="32"/>
      <c r="J31" s="33"/>
      <c r="K31" s="34"/>
      <c r="L31" s="34"/>
      <c r="M31" s="35"/>
    </row>
    <row r="32" spans="2:15">
      <c r="B32" s="31" t="s">
        <v>57</v>
      </c>
      <c r="C32" s="32"/>
      <c r="D32" s="32"/>
      <c r="E32" s="32"/>
      <c r="F32" s="32"/>
      <c r="G32" s="32" t="s">
        <v>72</v>
      </c>
      <c r="H32" s="32"/>
      <c r="I32" s="32"/>
      <c r="J32" s="33"/>
      <c r="K32" s="34"/>
      <c r="L32" s="34"/>
      <c r="M32" s="35"/>
    </row>
    <row r="33" spans="2:13">
      <c r="B33" s="31" t="s">
        <v>58</v>
      </c>
      <c r="C33" s="32"/>
      <c r="D33" s="32"/>
      <c r="E33" s="32"/>
      <c r="F33" s="32"/>
      <c r="G33" s="32" t="s">
        <v>73</v>
      </c>
      <c r="H33" s="32"/>
      <c r="I33" s="32"/>
      <c r="J33" s="33"/>
      <c r="K33" s="34"/>
      <c r="L33" s="34"/>
      <c r="M33" s="35"/>
    </row>
    <row r="34" spans="2:13">
      <c r="B34" s="31" t="s">
        <v>74</v>
      </c>
      <c r="C34" s="32"/>
      <c r="D34" s="32"/>
      <c r="E34" s="32"/>
      <c r="F34" s="32"/>
      <c r="G34" s="32" t="s">
        <v>75</v>
      </c>
      <c r="H34" s="32"/>
      <c r="I34" s="32"/>
      <c r="J34" s="33"/>
      <c r="K34" s="34"/>
      <c r="L34" s="34"/>
      <c r="M34" s="35"/>
    </row>
    <row r="35" spans="2:13">
      <c r="B35" s="36" t="s">
        <v>76</v>
      </c>
      <c r="C35" s="1"/>
      <c r="D35" s="1"/>
      <c r="E35" s="1"/>
      <c r="F35" s="1"/>
      <c r="G35" s="1" t="s">
        <v>77</v>
      </c>
      <c r="H35" s="1"/>
      <c r="I35" s="1"/>
      <c r="J35" s="37"/>
      <c r="K35" s="38"/>
      <c r="L35" s="38"/>
      <c r="M35" s="39"/>
    </row>
    <row r="36" spans="2:13">
      <c r="B36" s="40"/>
      <c r="C36" s="2"/>
      <c r="D36" s="2"/>
      <c r="E36" s="2"/>
      <c r="F36" s="2"/>
      <c r="G36" s="2" t="s">
        <v>78</v>
      </c>
      <c r="H36" s="2"/>
      <c r="I36" s="2"/>
      <c r="J36" s="41"/>
      <c r="K36" s="42"/>
      <c r="L36" s="42"/>
      <c r="M36" s="43"/>
    </row>
    <row r="37" spans="2:13">
      <c r="B37" s="31" t="s">
        <v>79</v>
      </c>
      <c r="C37" s="32"/>
      <c r="D37" s="32"/>
      <c r="E37" s="32"/>
      <c r="F37" s="32"/>
      <c r="G37" s="32" t="s">
        <v>80</v>
      </c>
      <c r="H37" s="32"/>
      <c r="I37" s="32"/>
      <c r="J37" s="33"/>
      <c r="K37" s="34"/>
      <c r="L37" s="34"/>
      <c r="M37" s="35"/>
    </row>
    <row r="38" spans="2:13">
      <c r="B38" s="31" t="s">
        <v>62</v>
      </c>
      <c r="C38" s="32"/>
      <c r="D38" s="32"/>
      <c r="E38" s="32"/>
      <c r="F38" s="32"/>
      <c r="G38" s="32" t="s">
        <v>81</v>
      </c>
      <c r="H38" s="32"/>
      <c r="I38" s="32"/>
      <c r="J38" s="33"/>
      <c r="K38" s="34"/>
      <c r="L38" s="34"/>
      <c r="M38" s="35"/>
    </row>
    <row r="39" spans="2:13">
      <c r="B39" s="31" t="s">
        <v>82</v>
      </c>
      <c r="C39" s="32"/>
      <c r="D39" s="32"/>
      <c r="E39" s="32"/>
      <c r="F39" s="32"/>
      <c r="G39" s="32" t="s">
        <v>83</v>
      </c>
      <c r="H39" s="32"/>
      <c r="I39" s="32"/>
      <c r="J39" s="33"/>
      <c r="K39" s="34"/>
      <c r="L39" s="34"/>
      <c r="M39" s="35"/>
    </row>
    <row r="40" spans="2:13">
      <c r="B40" s="31" t="s">
        <v>66</v>
      </c>
      <c r="C40" s="32"/>
      <c r="D40" s="32"/>
      <c r="E40" s="32"/>
      <c r="F40" s="32"/>
      <c r="G40" s="32" t="s">
        <v>84</v>
      </c>
      <c r="H40" s="32"/>
      <c r="I40" s="32"/>
      <c r="J40" s="33"/>
      <c r="K40" s="34"/>
      <c r="L40" s="34"/>
      <c r="M40" s="35"/>
    </row>
    <row r="41" spans="2:13">
      <c r="B41" s="31" t="s">
        <v>85</v>
      </c>
      <c r="C41" s="32"/>
      <c r="D41" s="32"/>
      <c r="E41" s="32"/>
      <c r="F41" s="32"/>
      <c r="G41" s="32" t="s">
        <v>86</v>
      </c>
      <c r="H41" s="32"/>
      <c r="I41" s="32"/>
      <c r="J41" s="33"/>
      <c r="K41" s="34"/>
      <c r="L41" s="34"/>
      <c r="M41" s="35"/>
    </row>
    <row r="43" spans="2:13">
      <c r="B43" s="44" t="s">
        <v>87</v>
      </c>
    </row>
  </sheetData>
  <mergeCells count="4">
    <mergeCell ref="I3:L3"/>
    <mergeCell ref="C3:F3"/>
    <mergeCell ref="G3:H3"/>
    <mergeCell ref="M3:O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V49"/>
  <sheetViews>
    <sheetView showGridLines="0" topLeftCell="A18" workbookViewId="0">
      <selection activeCell="C30" sqref="C30"/>
    </sheetView>
  </sheetViews>
  <sheetFormatPr defaultColWidth="9.140625" defaultRowHeight="15"/>
  <cols>
    <col min="1" max="1" width="5.7109375" customWidth="1"/>
    <col min="2" max="2" width="16.42578125" style="6" customWidth="1"/>
    <col min="3" max="3" width="22.140625" customWidth="1"/>
    <col min="4" max="4" width="17.85546875" customWidth="1"/>
    <col min="5" max="5" width="13.28515625" customWidth="1"/>
    <col min="6" max="6" width="14.140625" customWidth="1"/>
    <col min="7" max="7" width="12.28515625" customWidth="1"/>
    <col min="8" max="8" width="15.140625" style="4" customWidth="1"/>
    <col min="9" max="9" width="9.28515625" style="4" customWidth="1"/>
    <col min="10" max="10" width="12.140625" customWidth="1"/>
    <col min="11" max="11" width="14.42578125" customWidth="1"/>
    <col min="12" max="12" width="15.5703125" style="4" bestFit="1" customWidth="1"/>
    <col min="13" max="13" width="12.42578125" style="4" bestFit="1" customWidth="1"/>
    <col min="14" max="14" width="16.140625" style="5" customWidth="1"/>
    <col min="15" max="15" width="11.85546875" style="5" bestFit="1" customWidth="1"/>
    <col min="16" max="16" width="12.140625" bestFit="1" customWidth="1"/>
    <col min="17" max="17" width="16.85546875" customWidth="1"/>
    <col min="18" max="18" width="17.140625" customWidth="1"/>
    <col min="19" max="19" width="15.42578125" customWidth="1"/>
    <col min="20" max="20" width="12" customWidth="1"/>
    <col min="21" max="21" width="14.42578125" customWidth="1"/>
    <col min="22" max="22" width="18.28515625" customWidth="1"/>
  </cols>
  <sheetData>
    <row r="1" spans="2:22" ht="50.1" customHeight="1"/>
    <row r="2" spans="2:22" ht="20.100000000000001" customHeight="1">
      <c r="B2" s="16" t="s">
        <v>88</v>
      </c>
    </row>
    <row r="3" spans="2:22" ht="30" customHeight="1">
      <c r="B3" s="73"/>
      <c r="C3" s="151" t="s">
        <v>89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</row>
    <row r="4" spans="2:22" s="69" customFormat="1" ht="30" customHeight="1">
      <c r="B4" s="74" t="s">
        <v>2</v>
      </c>
      <c r="C4" s="75" t="s">
        <v>90</v>
      </c>
      <c r="D4" s="76" t="s">
        <v>91</v>
      </c>
      <c r="E4" s="75" t="s">
        <v>92</v>
      </c>
      <c r="F4" s="77" t="s">
        <v>93</v>
      </c>
      <c r="G4" s="77" t="s">
        <v>94</v>
      </c>
      <c r="H4" s="78" t="s">
        <v>95</v>
      </c>
      <c r="I4" s="79" t="s">
        <v>96</v>
      </c>
      <c r="J4" s="75" t="s">
        <v>97</v>
      </c>
      <c r="K4" s="77" t="s">
        <v>98</v>
      </c>
      <c r="L4" s="80" t="s">
        <v>99</v>
      </c>
      <c r="M4" s="79" t="s">
        <v>100</v>
      </c>
      <c r="N4" s="81" t="s">
        <v>101</v>
      </c>
      <c r="O4" s="82" t="s">
        <v>102</v>
      </c>
      <c r="P4" s="83" t="s">
        <v>103</v>
      </c>
      <c r="Q4" s="83" t="s">
        <v>104</v>
      </c>
      <c r="R4" s="83" t="s">
        <v>105</v>
      </c>
      <c r="S4" s="83" t="s">
        <v>106</v>
      </c>
      <c r="T4" s="83" t="s">
        <v>107</v>
      </c>
      <c r="U4" s="83" t="s">
        <v>108</v>
      </c>
      <c r="V4" s="83" t="s">
        <v>109</v>
      </c>
    </row>
    <row r="5" spans="2:22" ht="15.75">
      <c r="B5" s="14">
        <v>44044</v>
      </c>
      <c r="C5" s="9"/>
      <c r="D5" s="9">
        <v>8</v>
      </c>
      <c r="E5" s="9"/>
      <c r="F5" s="9"/>
      <c r="G5" s="9">
        <v>1</v>
      </c>
      <c r="H5" s="9"/>
      <c r="I5" s="8">
        <v>22</v>
      </c>
      <c r="J5" s="9">
        <v>33</v>
      </c>
      <c r="K5" s="9">
        <v>9</v>
      </c>
      <c r="L5" s="9"/>
      <c r="M5" s="9"/>
      <c r="N5" s="9">
        <v>4</v>
      </c>
      <c r="O5" s="9">
        <v>2</v>
      </c>
      <c r="P5" s="9">
        <v>7</v>
      </c>
      <c r="Q5" s="9"/>
      <c r="R5" s="9">
        <v>13</v>
      </c>
      <c r="S5" s="9"/>
      <c r="T5" s="9">
        <v>14</v>
      </c>
      <c r="U5" s="9">
        <v>1</v>
      </c>
      <c r="V5" s="9">
        <v>15</v>
      </c>
    </row>
    <row r="6" spans="2:22" ht="15.75">
      <c r="B6" s="14">
        <v>44075</v>
      </c>
      <c r="C6" s="9"/>
      <c r="D6" s="9">
        <v>9</v>
      </c>
      <c r="E6" s="9">
        <v>3</v>
      </c>
      <c r="F6" s="9">
        <v>3</v>
      </c>
      <c r="G6" s="9">
        <v>1</v>
      </c>
      <c r="H6" s="9"/>
      <c r="I6" s="9">
        <v>28</v>
      </c>
      <c r="J6" s="9">
        <v>41</v>
      </c>
      <c r="K6" s="9">
        <v>4</v>
      </c>
      <c r="L6" s="9">
        <v>1</v>
      </c>
      <c r="M6" s="9"/>
      <c r="N6" s="9">
        <v>2</v>
      </c>
      <c r="O6" s="9">
        <v>3</v>
      </c>
      <c r="P6" s="9">
        <v>13</v>
      </c>
      <c r="Q6" s="9"/>
      <c r="R6" s="9">
        <v>34</v>
      </c>
      <c r="S6" s="9">
        <v>2</v>
      </c>
      <c r="T6" s="9">
        <v>20</v>
      </c>
      <c r="U6" s="9">
        <v>2</v>
      </c>
      <c r="V6" s="9">
        <v>18</v>
      </c>
    </row>
    <row r="7" spans="2:22" ht="15.75">
      <c r="B7" s="14">
        <v>44105</v>
      </c>
      <c r="C7" s="9"/>
      <c r="D7" s="9">
        <v>10</v>
      </c>
      <c r="E7" s="9">
        <v>1</v>
      </c>
      <c r="F7" s="9"/>
      <c r="G7" s="9">
        <v>1</v>
      </c>
      <c r="H7" s="9">
        <v>1</v>
      </c>
      <c r="I7" s="9">
        <v>49</v>
      </c>
      <c r="J7" s="9">
        <v>57</v>
      </c>
      <c r="K7" s="9">
        <v>5</v>
      </c>
      <c r="L7" s="9">
        <v>1</v>
      </c>
      <c r="M7" s="9"/>
      <c r="N7" s="9">
        <v>3</v>
      </c>
      <c r="O7" s="9">
        <v>1</v>
      </c>
      <c r="P7" s="9">
        <v>4</v>
      </c>
      <c r="Q7" s="9"/>
      <c r="R7" s="9">
        <v>36</v>
      </c>
      <c r="S7" s="9"/>
      <c r="T7" s="9">
        <v>20</v>
      </c>
      <c r="U7" s="9">
        <v>1</v>
      </c>
      <c r="V7" s="9">
        <v>21</v>
      </c>
    </row>
    <row r="8" spans="2:22" ht="15.75">
      <c r="B8" s="14">
        <v>44136</v>
      </c>
      <c r="C8" s="9"/>
      <c r="D8" s="9">
        <v>6</v>
      </c>
      <c r="E8" s="9"/>
      <c r="F8" s="9"/>
      <c r="G8" s="9">
        <v>1</v>
      </c>
      <c r="H8" s="9">
        <v>1</v>
      </c>
      <c r="I8" s="9">
        <v>41</v>
      </c>
      <c r="J8" s="9">
        <v>83</v>
      </c>
      <c r="K8" s="9">
        <v>3</v>
      </c>
      <c r="L8" s="9"/>
      <c r="M8" s="9"/>
      <c r="N8" s="9">
        <v>6</v>
      </c>
      <c r="O8" s="9">
        <v>1</v>
      </c>
      <c r="P8" s="9">
        <v>9</v>
      </c>
      <c r="Q8" s="9"/>
      <c r="R8" s="9">
        <v>38</v>
      </c>
      <c r="S8" s="9">
        <v>1</v>
      </c>
      <c r="T8" s="9">
        <v>19</v>
      </c>
      <c r="U8" s="9">
        <v>1</v>
      </c>
      <c r="V8" s="9">
        <v>25</v>
      </c>
    </row>
    <row r="9" spans="2:22" ht="15.75">
      <c r="B9" s="14">
        <v>44166</v>
      </c>
      <c r="C9" s="9"/>
      <c r="D9" s="9">
        <v>11</v>
      </c>
      <c r="E9" s="9">
        <v>2</v>
      </c>
      <c r="F9" s="9">
        <v>1</v>
      </c>
      <c r="G9" s="9">
        <v>6</v>
      </c>
      <c r="H9" s="9">
        <v>2</v>
      </c>
      <c r="I9" s="9">
        <v>31</v>
      </c>
      <c r="J9" s="9">
        <v>132</v>
      </c>
      <c r="K9" s="9">
        <v>7</v>
      </c>
      <c r="L9" s="9"/>
      <c r="M9" s="9"/>
      <c r="N9" s="9">
        <v>8</v>
      </c>
      <c r="O9" s="9">
        <v>1</v>
      </c>
      <c r="P9" s="9">
        <v>14</v>
      </c>
      <c r="Q9" s="9"/>
      <c r="R9" s="9">
        <v>24</v>
      </c>
      <c r="S9" s="9"/>
      <c r="T9" s="9">
        <v>28</v>
      </c>
      <c r="U9" s="9">
        <v>4</v>
      </c>
      <c r="V9" s="9">
        <v>25</v>
      </c>
    </row>
    <row r="10" spans="2:22" ht="15.75">
      <c r="B10" s="14">
        <v>44197</v>
      </c>
      <c r="C10" s="9"/>
      <c r="D10" s="9">
        <v>17</v>
      </c>
      <c r="E10" s="9">
        <v>5</v>
      </c>
      <c r="F10" s="9">
        <v>2</v>
      </c>
      <c r="G10" s="9">
        <v>6</v>
      </c>
      <c r="H10" s="9">
        <v>2</v>
      </c>
      <c r="I10" s="9">
        <v>20</v>
      </c>
      <c r="J10" s="9">
        <v>112</v>
      </c>
      <c r="K10" s="9">
        <v>11</v>
      </c>
      <c r="L10" s="9">
        <v>1</v>
      </c>
      <c r="M10" s="9"/>
      <c r="N10" s="9">
        <v>13</v>
      </c>
      <c r="O10" s="9">
        <v>2</v>
      </c>
      <c r="P10" s="9">
        <v>19</v>
      </c>
      <c r="Q10" s="9"/>
      <c r="R10" s="9">
        <v>11</v>
      </c>
      <c r="S10" s="9"/>
      <c r="T10" s="9">
        <v>32</v>
      </c>
      <c r="U10" s="9">
        <v>5</v>
      </c>
      <c r="V10" s="9">
        <v>27</v>
      </c>
    </row>
    <row r="11" spans="2:22" ht="15.75">
      <c r="B11" s="14">
        <v>44228</v>
      </c>
      <c r="C11" s="9"/>
      <c r="D11" s="9">
        <v>11</v>
      </c>
      <c r="E11" s="9">
        <v>3</v>
      </c>
      <c r="F11" s="9">
        <v>2</v>
      </c>
      <c r="G11" s="9">
        <v>3</v>
      </c>
      <c r="H11" s="9">
        <v>2</v>
      </c>
      <c r="I11" s="9">
        <v>26</v>
      </c>
      <c r="J11" s="9">
        <v>124</v>
      </c>
      <c r="K11" s="9">
        <v>9</v>
      </c>
      <c r="L11" s="9"/>
      <c r="M11" s="9"/>
      <c r="N11" s="9">
        <v>14</v>
      </c>
      <c r="O11" s="9">
        <v>9</v>
      </c>
      <c r="P11" s="9">
        <v>10</v>
      </c>
      <c r="Q11" s="9"/>
      <c r="R11" s="9">
        <v>34</v>
      </c>
      <c r="S11" s="9">
        <v>1</v>
      </c>
      <c r="T11" s="9">
        <v>33</v>
      </c>
      <c r="U11" s="9">
        <v>1</v>
      </c>
      <c r="V11" s="9">
        <v>30</v>
      </c>
    </row>
    <row r="12" spans="2:22" ht="15.75">
      <c r="B12" s="14">
        <v>44256</v>
      </c>
      <c r="C12" s="9"/>
      <c r="D12" s="9">
        <v>20</v>
      </c>
      <c r="E12" s="9">
        <v>3</v>
      </c>
      <c r="F12" s="9">
        <v>2</v>
      </c>
      <c r="G12" s="9">
        <v>3</v>
      </c>
      <c r="H12" s="9">
        <v>1</v>
      </c>
      <c r="I12" s="9">
        <v>40</v>
      </c>
      <c r="J12" s="9">
        <v>171</v>
      </c>
      <c r="K12" s="9">
        <v>4</v>
      </c>
      <c r="L12" s="9">
        <v>2</v>
      </c>
      <c r="M12" s="9">
        <v>2</v>
      </c>
      <c r="N12" s="9">
        <v>11</v>
      </c>
      <c r="O12" s="9">
        <v>4</v>
      </c>
      <c r="P12" s="9">
        <v>27</v>
      </c>
      <c r="Q12" s="9"/>
      <c r="R12" s="9">
        <v>20</v>
      </c>
      <c r="S12" s="9">
        <v>2</v>
      </c>
      <c r="T12" s="9">
        <v>23</v>
      </c>
      <c r="U12" s="9">
        <v>2</v>
      </c>
      <c r="V12" s="9">
        <v>39</v>
      </c>
    </row>
    <row r="13" spans="2:22" ht="15.75">
      <c r="B13" s="14">
        <v>44287</v>
      </c>
      <c r="C13" s="9">
        <v>2</v>
      </c>
      <c r="D13" s="9">
        <v>24</v>
      </c>
      <c r="E13" s="9">
        <v>2</v>
      </c>
      <c r="F13" s="9"/>
      <c r="G13" s="9">
        <v>8</v>
      </c>
      <c r="H13" s="9"/>
      <c r="I13" s="9">
        <v>5</v>
      </c>
      <c r="J13" s="9">
        <v>173</v>
      </c>
      <c r="K13" s="9">
        <v>5</v>
      </c>
      <c r="L13" s="9">
        <v>3</v>
      </c>
      <c r="M13" s="9">
        <v>6</v>
      </c>
      <c r="N13" s="9">
        <v>23</v>
      </c>
      <c r="O13" s="9">
        <v>2</v>
      </c>
      <c r="P13" s="9">
        <v>31</v>
      </c>
      <c r="Q13" s="9">
        <v>1</v>
      </c>
      <c r="R13" s="9">
        <v>13</v>
      </c>
      <c r="S13" s="9"/>
      <c r="T13" s="9">
        <v>28</v>
      </c>
      <c r="U13" s="9"/>
      <c r="V13" s="9">
        <v>30</v>
      </c>
    </row>
    <row r="14" spans="2:22" ht="15.75">
      <c r="B14" s="14">
        <v>44317</v>
      </c>
      <c r="C14" s="9"/>
      <c r="D14" s="9">
        <v>12</v>
      </c>
      <c r="E14" s="9">
        <v>3</v>
      </c>
      <c r="F14" s="9">
        <v>1</v>
      </c>
      <c r="G14" s="9">
        <v>4</v>
      </c>
      <c r="H14" s="9">
        <v>1</v>
      </c>
      <c r="I14" s="9">
        <v>19</v>
      </c>
      <c r="J14" s="9">
        <v>170</v>
      </c>
      <c r="K14" s="9">
        <v>9</v>
      </c>
      <c r="L14" s="9">
        <v>1</v>
      </c>
      <c r="M14" s="9">
        <v>10</v>
      </c>
      <c r="N14" s="9">
        <v>19</v>
      </c>
      <c r="O14" s="9">
        <v>3</v>
      </c>
      <c r="P14" s="9">
        <v>30</v>
      </c>
      <c r="Q14" s="9">
        <v>1</v>
      </c>
      <c r="R14" s="9">
        <v>20</v>
      </c>
      <c r="S14" s="9"/>
      <c r="T14" s="9">
        <v>23</v>
      </c>
      <c r="U14" s="9"/>
      <c r="V14" s="9">
        <v>35</v>
      </c>
    </row>
    <row r="15" spans="2:22" ht="15.75">
      <c r="B15" s="14">
        <v>44348</v>
      </c>
      <c r="C15" s="13">
        <v>4</v>
      </c>
      <c r="D15" s="13">
        <v>19</v>
      </c>
      <c r="E15" s="13">
        <v>2</v>
      </c>
      <c r="F15" s="13"/>
      <c r="G15" s="13">
        <v>5</v>
      </c>
      <c r="H15" s="13">
        <v>1</v>
      </c>
      <c r="I15" s="13">
        <v>14</v>
      </c>
      <c r="J15" s="13">
        <v>174</v>
      </c>
      <c r="K15" s="13">
        <v>2</v>
      </c>
      <c r="L15" s="13">
        <v>1</v>
      </c>
      <c r="M15" s="13">
        <v>6</v>
      </c>
      <c r="N15" s="13">
        <v>16</v>
      </c>
      <c r="O15" s="13">
        <v>11</v>
      </c>
      <c r="P15" s="13">
        <v>27</v>
      </c>
      <c r="Q15" s="13">
        <v>1</v>
      </c>
      <c r="R15" s="13">
        <v>15</v>
      </c>
      <c r="S15" s="13">
        <v>1</v>
      </c>
      <c r="T15" s="13">
        <v>26</v>
      </c>
      <c r="U15" s="13">
        <v>1</v>
      </c>
      <c r="V15" s="13">
        <v>46</v>
      </c>
    </row>
    <row r="16" spans="2:22" ht="15.75">
      <c r="B16" s="14">
        <v>44378</v>
      </c>
      <c r="C16" s="9">
        <v>3</v>
      </c>
      <c r="D16" s="9">
        <v>16</v>
      </c>
      <c r="E16" s="9">
        <v>4</v>
      </c>
      <c r="F16" s="9"/>
      <c r="G16" s="9">
        <v>4</v>
      </c>
      <c r="H16" s="9">
        <v>1</v>
      </c>
      <c r="I16" s="9">
        <v>15</v>
      </c>
      <c r="J16" s="9">
        <v>204</v>
      </c>
      <c r="K16" s="9">
        <v>8</v>
      </c>
      <c r="L16" s="9"/>
      <c r="M16" s="9">
        <v>8</v>
      </c>
      <c r="N16" s="9">
        <v>26</v>
      </c>
      <c r="O16" s="9">
        <v>7</v>
      </c>
      <c r="P16" s="9">
        <v>39</v>
      </c>
      <c r="Q16" s="9"/>
      <c r="R16" s="9">
        <v>11</v>
      </c>
      <c r="S16" s="9"/>
      <c r="T16" s="9">
        <v>31</v>
      </c>
      <c r="U16" s="9"/>
      <c r="V16" s="9">
        <v>38</v>
      </c>
    </row>
    <row r="17" spans="2:22" ht="15.75">
      <c r="B17" s="14">
        <v>44409</v>
      </c>
      <c r="C17" s="9">
        <v>1</v>
      </c>
      <c r="D17" s="9">
        <v>11</v>
      </c>
      <c r="E17" s="9">
        <v>1</v>
      </c>
      <c r="F17" s="9">
        <v>1</v>
      </c>
      <c r="G17" s="9">
        <v>2</v>
      </c>
      <c r="H17" s="9">
        <v>1</v>
      </c>
      <c r="I17" s="9">
        <v>23</v>
      </c>
      <c r="J17" s="9">
        <v>185</v>
      </c>
      <c r="K17" s="9">
        <v>8</v>
      </c>
      <c r="L17" s="9">
        <v>1</v>
      </c>
      <c r="M17" s="9">
        <v>13</v>
      </c>
      <c r="N17" s="9">
        <v>18</v>
      </c>
      <c r="O17" s="9">
        <v>5</v>
      </c>
      <c r="P17" s="9">
        <v>33</v>
      </c>
      <c r="Q17" s="9"/>
      <c r="R17" s="9">
        <v>8</v>
      </c>
      <c r="S17" s="9"/>
      <c r="T17" s="9">
        <v>28</v>
      </c>
      <c r="U17" s="9">
        <v>1</v>
      </c>
      <c r="V17" s="9">
        <v>30</v>
      </c>
    </row>
    <row r="18" spans="2:22" ht="15.75">
      <c r="B18" s="14">
        <v>44440</v>
      </c>
      <c r="C18" s="13"/>
      <c r="D18" s="13">
        <v>11</v>
      </c>
      <c r="E18" s="13">
        <v>2</v>
      </c>
      <c r="F18" s="13">
        <v>1</v>
      </c>
      <c r="G18" s="13">
        <v>4</v>
      </c>
      <c r="H18" s="13"/>
      <c r="I18" s="13">
        <v>11</v>
      </c>
      <c r="J18" s="13">
        <v>164</v>
      </c>
      <c r="K18" s="13">
        <v>9</v>
      </c>
      <c r="L18" s="13">
        <v>2</v>
      </c>
      <c r="M18" s="13">
        <v>10</v>
      </c>
      <c r="N18" s="13">
        <v>21</v>
      </c>
      <c r="O18" s="13">
        <v>7</v>
      </c>
      <c r="P18" s="13">
        <v>28</v>
      </c>
      <c r="Q18" s="13"/>
      <c r="R18" s="13">
        <v>12</v>
      </c>
      <c r="S18" s="13"/>
      <c r="T18" s="13">
        <v>23</v>
      </c>
      <c r="U18" s="13"/>
      <c r="V18" s="13">
        <v>35</v>
      </c>
    </row>
    <row r="19" spans="2:22" ht="15.75">
      <c r="B19" s="14">
        <v>44470</v>
      </c>
      <c r="C19" s="9">
        <v>3</v>
      </c>
      <c r="D19" s="9">
        <v>14</v>
      </c>
      <c r="E19" s="9"/>
      <c r="F19" s="9"/>
      <c r="G19" s="9">
        <v>4</v>
      </c>
      <c r="H19" s="9"/>
      <c r="I19" s="9">
        <v>6</v>
      </c>
      <c r="J19" s="9">
        <v>153</v>
      </c>
      <c r="K19" s="9">
        <v>10</v>
      </c>
      <c r="L19" s="9"/>
      <c r="M19" s="9">
        <v>2</v>
      </c>
      <c r="N19" s="9">
        <v>12</v>
      </c>
      <c r="O19" s="9">
        <v>3</v>
      </c>
      <c r="P19" s="9">
        <v>19</v>
      </c>
      <c r="Q19" s="9"/>
      <c r="R19" s="9">
        <v>5</v>
      </c>
      <c r="S19" s="9"/>
      <c r="T19" s="9">
        <v>19</v>
      </c>
      <c r="U19" s="9"/>
      <c r="V19" s="9">
        <v>11</v>
      </c>
    </row>
    <row r="20" spans="2:22" ht="15.75">
      <c r="B20" s="14">
        <v>44501</v>
      </c>
      <c r="C20" s="9">
        <v>1</v>
      </c>
      <c r="D20" s="9">
        <v>7</v>
      </c>
      <c r="E20" s="9"/>
      <c r="F20" s="9">
        <v>3</v>
      </c>
      <c r="G20" s="9"/>
      <c r="H20" s="9"/>
      <c r="I20" s="9">
        <v>11</v>
      </c>
      <c r="J20" s="9">
        <v>117</v>
      </c>
      <c r="K20" s="9">
        <v>10</v>
      </c>
      <c r="L20" s="9"/>
      <c r="M20" s="9">
        <v>8</v>
      </c>
      <c r="N20" s="9">
        <v>7</v>
      </c>
      <c r="O20" s="9">
        <v>2</v>
      </c>
      <c r="P20" s="9">
        <v>6</v>
      </c>
      <c r="Q20" s="9"/>
      <c r="R20" s="9"/>
      <c r="S20" s="9"/>
      <c r="T20" s="9">
        <v>9</v>
      </c>
      <c r="U20" s="9"/>
      <c r="V20" s="9">
        <v>17</v>
      </c>
    </row>
    <row r="21" spans="2:22" ht="15.75">
      <c r="B21" s="14">
        <v>44531</v>
      </c>
      <c r="C21" s="9"/>
      <c r="D21" s="9"/>
      <c r="E21" s="9"/>
      <c r="F21" s="9"/>
      <c r="G21" s="9"/>
      <c r="H21" s="9"/>
      <c r="I21" s="9"/>
      <c r="J21" s="9">
        <v>4</v>
      </c>
      <c r="K21" s="9"/>
      <c r="L21" s="9"/>
      <c r="M21" s="9"/>
      <c r="N21" s="9">
        <v>3</v>
      </c>
      <c r="O21" s="9"/>
      <c r="P21" s="9"/>
      <c r="Q21" s="9"/>
      <c r="R21" s="9"/>
      <c r="S21" s="9"/>
      <c r="T21" s="9">
        <v>2</v>
      </c>
      <c r="U21" s="9"/>
      <c r="V21" s="9">
        <v>3</v>
      </c>
    </row>
    <row r="22" spans="2:22" ht="15.75">
      <c r="B22" s="14">
        <v>44562</v>
      </c>
      <c r="C22" s="9">
        <v>3</v>
      </c>
      <c r="D22" s="9">
        <v>16</v>
      </c>
      <c r="E22" s="9">
        <v>1</v>
      </c>
      <c r="F22" s="9">
        <v>2</v>
      </c>
      <c r="G22" s="9">
        <v>11</v>
      </c>
      <c r="H22" s="9">
        <v>0</v>
      </c>
      <c r="I22" s="9">
        <v>9</v>
      </c>
      <c r="J22" s="9">
        <v>172</v>
      </c>
      <c r="K22" s="9">
        <v>15</v>
      </c>
      <c r="L22" s="9">
        <v>0</v>
      </c>
      <c r="M22" s="9">
        <v>22</v>
      </c>
      <c r="N22" s="9">
        <v>29</v>
      </c>
      <c r="O22" s="9">
        <v>5</v>
      </c>
      <c r="P22" s="9">
        <v>19</v>
      </c>
      <c r="Q22" s="9">
        <v>1</v>
      </c>
      <c r="R22" s="9">
        <v>5</v>
      </c>
      <c r="S22" s="9">
        <v>0</v>
      </c>
      <c r="T22" s="9">
        <v>32</v>
      </c>
      <c r="U22" s="9">
        <v>0</v>
      </c>
      <c r="V22" s="9">
        <v>37</v>
      </c>
    </row>
    <row r="23" spans="2:22" ht="15.75">
      <c r="B23" s="14">
        <v>44593</v>
      </c>
      <c r="C23" s="9">
        <v>0</v>
      </c>
      <c r="D23" s="9">
        <v>18</v>
      </c>
      <c r="E23" s="9">
        <v>1</v>
      </c>
      <c r="F23" s="9">
        <v>5</v>
      </c>
      <c r="G23" s="9">
        <v>9</v>
      </c>
      <c r="H23" s="9">
        <v>1</v>
      </c>
      <c r="I23" s="9">
        <v>14</v>
      </c>
      <c r="J23" s="9">
        <v>181</v>
      </c>
      <c r="K23" s="9">
        <v>11</v>
      </c>
      <c r="L23" s="9">
        <v>2</v>
      </c>
      <c r="M23" s="9">
        <v>8</v>
      </c>
      <c r="N23" s="9">
        <v>13</v>
      </c>
      <c r="O23" s="9">
        <v>2</v>
      </c>
      <c r="P23" s="9">
        <v>27</v>
      </c>
      <c r="Q23" s="9">
        <v>0</v>
      </c>
      <c r="R23" s="9">
        <v>3</v>
      </c>
      <c r="S23" s="9">
        <v>0</v>
      </c>
      <c r="T23" s="9">
        <v>40</v>
      </c>
      <c r="U23" s="9">
        <v>0</v>
      </c>
      <c r="V23" s="9">
        <v>33</v>
      </c>
    </row>
    <row r="24" spans="2:22" ht="15.75">
      <c r="B24" s="14">
        <v>44621</v>
      </c>
      <c r="C24" s="9">
        <v>2</v>
      </c>
      <c r="D24" s="9">
        <v>15</v>
      </c>
      <c r="E24" s="9">
        <v>4</v>
      </c>
      <c r="F24" s="9">
        <v>2</v>
      </c>
      <c r="G24" s="9">
        <v>11</v>
      </c>
      <c r="H24" s="9">
        <v>0</v>
      </c>
      <c r="I24" s="9">
        <v>14</v>
      </c>
      <c r="J24" s="9">
        <v>207</v>
      </c>
      <c r="K24" s="9">
        <v>17</v>
      </c>
      <c r="L24" s="9">
        <v>1</v>
      </c>
      <c r="M24" s="9">
        <v>10</v>
      </c>
      <c r="N24" s="9">
        <v>29</v>
      </c>
      <c r="O24" s="9">
        <v>14</v>
      </c>
      <c r="P24" s="9">
        <v>35</v>
      </c>
      <c r="Q24" s="9">
        <v>0</v>
      </c>
      <c r="R24" s="9">
        <v>4</v>
      </c>
      <c r="S24" s="9">
        <v>0</v>
      </c>
      <c r="T24" s="9">
        <v>45</v>
      </c>
      <c r="U24" s="9">
        <v>0</v>
      </c>
      <c r="V24" s="9">
        <v>70</v>
      </c>
    </row>
    <row r="25" spans="2:22" ht="15.75">
      <c r="B25" s="107" t="s">
        <v>9</v>
      </c>
      <c r="C25" s="108">
        <f t="shared" ref="C25" si="0">+SUM(C22:C24)</f>
        <v>5</v>
      </c>
      <c r="D25" s="108">
        <f t="shared" ref="D25" si="1">+SUM(D22:D24)</f>
        <v>49</v>
      </c>
      <c r="E25" s="108">
        <f t="shared" ref="E25" si="2">+SUM(E22:E24)</f>
        <v>6</v>
      </c>
      <c r="F25" s="108">
        <f t="shared" ref="F25" si="3">+SUM(F22:F24)</f>
        <v>9</v>
      </c>
      <c r="G25" s="108">
        <f t="shared" ref="G25" si="4">+SUM(G22:G24)</f>
        <v>31</v>
      </c>
      <c r="H25" s="108">
        <f t="shared" ref="H25" si="5">+SUM(H22:H24)</f>
        <v>1</v>
      </c>
      <c r="I25" s="108">
        <f t="shared" ref="I25" si="6">+SUM(I22:I24)</f>
        <v>37</v>
      </c>
      <c r="J25" s="108">
        <f t="shared" ref="J25" si="7">+SUM(J22:J24)</f>
        <v>560</v>
      </c>
      <c r="K25" s="108">
        <f t="shared" ref="K25" si="8">+SUM(K22:K24)</f>
        <v>43</v>
      </c>
      <c r="L25" s="108">
        <f t="shared" ref="L25" si="9">+SUM(L22:L24)</f>
        <v>3</v>
      </c>
      <c r="M25" s="108">
        <f t="shared" ref="M25" si="10">+SUM(M22:M24)</f>
        <v>40</v>
      </c>
      <c r="N25" s="108">
        <f t="shared" ref="N25" si="11">+SUM(N22:N24)</f>
        <v>71</v>
      </c>
      <c r="O25" s="108">
        <f t="shared" ref="O25" si="12">+SUM(O22:O24)</f>
        <v>21</v>
      </c>
      <c r="P25" s="108">
        <f t="shared" ref="P25" si="13">+SUM(P22:P24)</f>
        <v>81</v>
      </c>
      <c r="Q25" s="108">
        <f t="shared" ref="Q25" si="14">+SUM(Q22:Q24)</f>
        <v>1</v>
      </c>
      <c r="R25" s="108">
        <f t="shared" ref="R25" si="15">+SUM(R22:R24)</f>
        <v>12</v>
      </c>
      <c r="S25" s="108">
        <f t="shared" ref="S25" si="16">+SUM(S22:S24)</f>
        <v>0</v>
      </c>
      <c r="T25" s="108">
        <f t="shared" ref="T25" si="17">+SUM(T22:T24)</f>
        <v>117</v>
      </c>
      <c r="U25" s="108">
        <f t="shared" ref="U25" si="18">+SUM(U22:U24)</f>
        <v>0</v>
      </c>
      <c r="V25" s="108">
        <f t="shared" ref="V25" si="19">+SUM(V22:V24)</f>
        <v>140</v>
      </c>
    </row>
    <row r="26" spans="2:22">
      <c r="B26" s="71"/>
      <c r="H26"/>
      <c r="I26"/>
      <c r="L26"/>
      <c r="M26"/>
      <c r="N26"/>
      <c r="O26"/>
    </row>
    <row r="27" spans="2:22" ht="18.75">
      <c r="B27" s="3" t="s">
        <v>47</v>
      </c>
      <c r="G27" s="4"/>
      <c r="I27"/>
      <c r="K27" s="4"/>
      <c r="M27" s="5"/>
      <c r="O27"/>
    </row>
    <row r="28" spans="2:22">
      <c r="B28" s="31" t="s">
        <v>90</v>
      </c>
      <c r="C28" s="32"/>
      <c r="D28" s="32" t="s">
        <v>110</v>
      </c>
      <c r="E28" s="32"/>
      <c r="F28" s="32"/>
      <c r="G28" s="32"/>
      <c r="H28" s="32"/>
      <c r="I28" s="32"/>
      <c r="K28" s="4"/>
      <c r="M28" s="5"/>
      <c r="O28"/>
    </row>
    <row r="29" spans="2:22">
      <c r="B29" s="31" t="s">
        <v>91</v>
      </c>
      <c r="C29" s="32"/>
      <c r="D29" s="32" t="s">
        <v>111</v>
      </c>
      <c r="E29" s="32"/>
      <c r="F29" s="32"/>
      <c r="G29" s="32"/>
      <c r="H29" s="32"/>
      <c r="I29" s="32"/>
      <c r="K29" s="4"/>
      <c r="M29" s="5"/>
      <c r="O29"/>
    </row>
    <row r="30" spans="2:22">
      <c r="B30" s="31" t="s">
        <v>92</v>
      </c>
      <c r="C30" s="32"/>
      <c r="D30" s="32" t="s">
        <v>112</v>
      </c>
      <c r="E30" s="32"/>
      <c r="F30" s="32"/>
      <c r="G30" s="32"/>
      <c r="H30" s="32"/>
      <c r="I30" s="32"/>
      <c r="K30" s="4"/>
      <c r="M30" s="5"/>
      <c r="O30"/>
    </row>
    <row r="31" spans="2:22">
      <c r="B31" s="31" t="s">
        <v>93</v>
      </c>
      <c r="C31" s="32"/>
      <c r="D31" s="32" t="s">
        <v>113</v>
      </c>
      <c r="E31" s="32"/>
      <c r="F31" s="32"/>
      <c r="G31" s="32"/>
      <c r="H31" s="32"/>
      <c r="I31" s="32"/>
      <c r="K31" s="4"/>
      <c r="M31" s="5"/>
      <c r="O31"/>
    </row>
    <row r="32" spans="2:22">
      <c r="B32" s="31" t="s">
        <v>94</v>
      </c>
      <c r="C32" s="32"/>
      <c r="D32" s="32" t="s">
        <v>114</v>
      </c>
      <c r="E32" s="32"/>
      <c r="F32" s="32"/>
      <c r="G32" s="32"/>
      <c r="H32" s="32"/>
      <c r="I32" s="32"/>
      <c r="K32" s="4"/>
      <c r="M32" s="5"/>
      <c r="O32"/>
    </row>
    <row r="33" spans="2:15">
      <c r="B33" s="31" t="s">
        <v>95</v>
      </c>
      <c r="C33" s="32"/>
      <c r="D33" s="32" t="s">
        <v>115</v>
      </c>
      <c r="E33" s="32"/>
      <c r="F33" s="32"/>
      <c r="G33" s="32"/>
      <c r="H33" s="32"/>
      <c r="I33" s="32"/>
      <c r="K33" s="4"/>
      <c r="M33" s="5"/>
      <c r="O33"/>
    </row>
    <row r="34" spans="2:15">
      <c r="B34" s="31" t="s">
        <v>96</v>
      </c>
      <c r="C34" s="32"/>
      <c r="D34" s="32" t="s">
        <v>116</v>
      </c>
      <c r="E34" s="32"/>
      <c r="F34" s="32"/>
      <c r="G34" s="32"/>
      <c r="H34" s="32"/>
      <c r="I34" s="32"/>
      <c r="K34" s="4"/>
      <c r="M34" s="5"/>
      <c r="O34"/>
    </row>
    <row r="35" spans="2:15">
      <c r="B35" s="36" t="s">
        <v>97</v>
      </c>
      <c r="C35" s="1"/>
      <c r="D35" s="1" t="s">
        <v>117</v>
      </c>
      <c r="E35" s="1"/>
      <c r="F35" s="1"/>
      <c r="G35" s="1"/>
      <c r="H35" s="1"/>
      <c r="I35" s="1"/>
      <c r="K35" s="4"/>
      <c r="M35" s="5"/>
      <c r="O35"/>
    </row>
    <row r="36" spans="2:15">
      <c r="B36" s="40" t="s">
        <v>98</v>
      </c>
      <c r="C36" s="2"/>
      <c r="D36" s="2" t="s">
        <v>118</v>
      </c>
      <c r="E36" s="2"/>
      <c r="F36" s="2"/>
      <c r="G36" s="2"/>
      <c r="H36" s="2"/>
      <c r="I36" s="2"/>
      <c r="K36" s="4"/>
      <c r="M36" s="5"/>
      <c r="O36"/>
    </row>
    <row r="37" spans="2:15">
      <c r="B37" s="31" t="s">
        <v>99</v>
      </c>
      <c r="C37" s="32"/>
      <c r="D37" s="32" t="s">
        <v>119</v>
      </c>
      <c r="E37" s="32"/>
      <c r="F37" s="32"/>
      <c r="G37" s="32"/>
      <c r="H37" s="32"/>
      <c r="I37" s="32"/>
      <c r="K37" s="4"/>
      <c r="M37" s="5"/>
      <c r="O37"/>
    </row>
    <row r="38" spans="2:15">
      <c r="B38" s="31" t="s">
        <v>100</v>
      </c>
      <c r="C38" s="32"/>
      <c r="D38" s="32" t="s">
        <v>120</v>
      </c>
      <c r="E38" s="32"/>
      <c r="F38" s="32"/>
      <c r="G38" s="32"/>
      <c r="H38" s="32"/>
      <c r="I38" s="32"/>
      <c r="K38" s="4"/>
      <c r="M38" s="5"/>
      <c r="O38"/>
    </row>
    <row r="39" spans="2:15">
      <c r="B39" s="31" t="s">
        <v>101</v>
      </c>
      <c r="C39" s="32"/>
      <c r="D39" s="32" t="s">
        <v>121</v>
      </c>
      <c r="E39" s="32"/>
      <c r="F39" s="32"/>
      <c r="G39" s="32"/>
      <c r="H39" s="32"/>
      <c r="I39" s="32"/>
      <c r="K39" s="4"/>
      <c r="M39" s="5"/>
      <c r="O39"/>
    </row>
    <row r="40" spans="2:15">
      <c r="B40" s="31" t="s">
        <v>102</v>
      </c>
      <c r="C40" s="32"/>
      <c r="D40" s="32" t="s">
        <v>122</v>
      </c>
      <c r="E40" s="32"/>
      <c r="F40" s="32"/>
      <c r="G40" s="32"/>
      <c r="H40" s="32"/>
      <c r="I40" s="32"/>
      <c r="K40" s="4"/>
      <c r="M40" s="5"/>
      <c r="O40"/>
    </row>
    <row r="41" spans="2:15">
      <c r="B41" s="31" t="s">
        <v>103</v>
      </c>
      <c r="C41" s="32"/>
      <c r="D41" s="32" t="s">
        <v>123</v>
      </c>
      <c r="E41" s="32"/>
      <c r="F41" s="32"/>
      <c r="G41" s="32"/>
      <c r="H41" s="32"/>
      <c r="I41" s="32"/>
      <c r="K41" s="4"/>
      <c r="M41" s="5"/>
      <c r="O41"/>
    </row>
    <row r="42" spans="2:15">
      <c r="B42" s="31" t="s">
        <v>104</v>
      </c>
      <c r="C42" s="32"/>
      <c r="D42" s="32" t="s">
        <v>124</v>
      </c>
      <c r="E42" s="32"/>
      <c r="F42" s="32"/>
      <c r="G42" s="32"/>
      <c r="H42" s="32"/>
      <c r="I42" s="32"/>
      <c r="K42" s="4"/>
      <c r="M42" s="5"/>
      <c r="O42"/>
    </row>
    <row r="43" spans="2:15">
      <c r="B43" s="31" t="s">
        <v>105</v>
      </c>
      <c r="C43" s="32"/>
      <c r="D43" s="32" t="s">
        <v>125</v>
      </c>
      <c r="E43" s="32"/>
      <c r="F43" s="32"/>
      <c r="G43" s="32"/>
      <c r="H43" s="32"/>
      <c r="I43" s="32"/>
      <c r="K43" s="4"/>
      <c r="M43" s="5"/>
      <c r="O43"/>
    </row>
    <row r="44" spans="2:15">
      <c r="B44" s="31" t="s">
        <v>106</v>
      </c>
      <c r="C44" s="32"/>
      <c r="D44" s="32" t="s">
        <v>126</v>
      </c>
      <c r="E44" s="32"/>
      <c r="F44" s="32"/>
      <c r="G44" s="32"/>
      <c r="H44" s="32"/>
      <c r="I44" s="32"/>
      <c r="K44" s="4"/>
      <c r="M44" s="5"/>
      <c r="O44"/>
    </row>
    <row r="45" spans="2:15">
      <c r="B45" s="31" t="s">
        <v>107</v>
      </c>
      <c r="C45" s="32"/>
      <c r="D45" s="32" t="s">
        <v>127</v>
      </c>
      <c r="E45" s="32"/>
      <c r="F45" s="32"/>
      <c r="G45" s="32"/>
      <c r="H45" s="32"/>
      <c r="I45" s="32"/>
      <c r="K45" s="4"/>
      <c r="M45" s="5"/>
      <c r="O45"/>
    </row>
    <row r="46" spans="2:15">
      <c r="B46" s="31" t="s">
        <v>108</v>
      </c>
      <c r="C46" s="32"/>
      <c r="D46" s="32" t="s">
        <v>128</v>
      </c>
      <c r="E46" s="32"/>
      <c r="F46" s="32"/>
      <c r="G46" s="32"/>
      <c r="H46" s="32"/>
      <c r="I46" s="32"/>
    </row>
    <row r="47" spans="2:15">
      <c r="B47" s="31" t="s">
        <v>109</v>
      </c>
      <c r="C47" s="32"/>
      <c r="D47" s="32" t="s">
        <v>129</v>
      </c>
      <c r="E47" s="32"/>
      <c r="F47" s="32"/>
      <c r="G47" s="32"/>
      <c r="H47" s="32"/>
      <c r="I47" s="32"/>
    </row>
    <row r="49" spans="2:2">
      <c r="B49" s="44" t="s">
        <v>87</v>
      </c>
    </row>
  </sheetData>
  <mergeCells count="1">
    <mergeCell ref="C3:V3"/>
  </mergeCells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E27"/>
  <sheetViews>
    <sheetView showGridLines="0" topLeftCell="A20" zoomScaleNormal="100" workbookViewId="0">
      <selection activeCell="C23" sqref="C23"/>
    </sheetView>
  </sheetViews>
  <sheetFormatPr defaultColWidth="9.140625" defaultRowHeight="15"/>
  <cols>
    <col min="1" max="1" width="5.7109375" customWidth="1"/>
    <col min="2" max="2" width="16.7109375" customWidth="1"/>
    <col min="3" max="3" width="18.85546875" customWidth="1"/>
    <col min="4" max="4" width="16.85546875" customWidth="1"/>
    <col min="5" max="5" width="39.85546875" customWidth="1"/>
  </cols>
  <sheetData>
    <row r="1" spans="2:4" ht="50.1" customHeight="1"/>
    <row r="2" spans="2:4" ht="20.100000000000001" customHeight="1">
      <c r="B2" s="16" t="s">
        <v>130</v>
      </c>
    </row>
    <row r="3" spans="2:4" ht="30" customHeight="1">
      <c r="B3" s="87"/>
      <c r="C3" s="152" t="s">
        <v>131</v>
      </c>
      <c r="D3" s="153"/>
    </row>
    <row r="4" spans="2:4" ht="30" customHeight="1">
      <c r="B4" s="86" t="s">
        <v>2</v>
      </c>
      <c r="C4" s="85" t="s">
        <v>132</v>
      </c>
      <c r="D4" s="85" t="s">
        <v>133</v>
      </c>
    </row>
    <row r="5" spans="2:4" ht="15.75">
      <c r="B5" s="15">
        <v>44104</v>
      </c>
      <c r="C5" s="8">
        <v>60</v>
      </c>
      <c r="D5" s="9"/>
    </row>
    <row r="6" spans="2:4" ht="15.75">
      <c r="B6" s="14">
        <v>44135</v>
      </c>
      <c r="C6" s="9">
        <v>132</v>
      </c>
      <c r="D6" s="9">
        <v>19</v>
      </c>
    </row>
    <row r="7" spans="2:4" ht="15.75">
      <c r="B7" s="14">
        <v>44165</v>
      </c>
      <c r="C7" s="9">
        <v>139</v>
      </c>
      <c r="D7" s="9">
        <v>28</v>
      </c>
    </row>
    <row r="8" spans="2:4" ht="15.75">
      <c r="B8" s="14">
        <v>44196</v>
      </c>
      <c r="C8" s="9">
        <v>126</v>
      </c>
      <c r="D8" s="9">
        <v>59</v>
      </c>
    </row>
    <row r="9" spans="2:4" ht="15.75">
      <c r="B9" s="14">
        <v>44227</v>
      </c>
      <c r="C9" s="9">
        <v>110</v>
      </c>
      <c r="D9" s="9">
        <v>36</v>
      </c>
    </row>
    <row r="10" spans="2:4" ht="15.75">
      <c r="B10" s="14">
        <v>44255</v>
      </c>
      <c r="C10" s="9">
        <v>136</v>
      </c>
      <c r="D10" s="9">
        <v>142</v>
      </c>
    </row>
    <row r="11" spans="2:4" ht="15.75">
      <c r="B11" s="14">
        <v>44286</v>
      </c>
      <c r="C11" s="9">
        <v>152</v>
      </c>
      <c r="D11" s="9">
        <v>208</v>
      </c>
    </row>
    <row r="12" spans="2:4" ht="15.75">
      <c r="B12" s="14" t="s">
        <v>134</v>
      </c>
      <c r="C12" s="9">
        <v>145</v>
      </c>
      <c r="D12" s="9">
        <v>251</v>
      </c>
    </row>
    <row r="13" spans="2:4" ht="15.75">
      <c r="B13" s="14">
        <v>44317</v>
      </c>
      <c r="C13" s="9">
        <v>179</v>
      </c>
      <c r="D13" s="9">
        <v>247</v>
      </c>
    </row>
    <row r="14" spans="2:4" ht="15.75">
      <c r="B14" s="89">
        <v>44348</v>
      </c>
      <c r="C14" s="9">
        <v>148</v>
      </c>
      <c r="D14" s="9">
        <v>190</v>
      </c>
    </row>
    <row r="15" spans="2:4" ht="15.75">
      <c r="B15" s="14">
        <v>44378</v>
      </c>
      <c r="C15" s="9">
        <v>159</v>
      </c>
      <c r="D15" s="9">
        <v>166</v>
      </c>
    </row>
    <row r="16" spans="2:4" ht="15.75">
      <c r="B16" s="14">
        <v>44409</v>
      </c>
      <c r="C16" s="9">
        <v>149</v>
      </c>
      <c r="D16" s="9">
        <v>164</v>
      </c>
    </row>
    <row r="17" spans="2:5" ht="15.75">
      <c r="B17" s="72">
        <v>44440</v>
      </c>
      <c r="C17" s="9">
        <v>172</v>
      </c>
      <c r="D17" s="9">
        <v>168</v>
      </c>
    </row>
    <row r="18" spans="2:5" ht="15.75">
      <c r="B18" s="72">
        <v>44470</v>
      </c>
      <c r="C18" s="9">
        <v>178</v>
      </c>
      <c r="D18" s="9">
        <v>153</v>
      </c>
    </row>
    <row r="19" spans="2:5" ht="15.75">
      <c r="B19" s="72">
        <v>44501</v>
      </c>
      <c r="C19" s="9">
        <v>136</v>
      </c>
      <c r="D19" s="9">
        <v>135</v>
      </c>
    </row>
    <row r="20" spans="2:5" ht="15.75">
      <c r="B20" s="14">
        <v>44531</v>
      </c>
      <c r="C20" s="9">
        <v>111</v>
      </c>
      <c r="D20" s="9">
        <v>102</v>
      </c>
    </row>
    <row r="21" spans="2:5" ht="15.75">
      <c r="B21" s="14">
        <v>44562</v>
      </c>
      <c r="C21" s="9">
        <v>117</v>
      </c>
      <c r="D21" s="9">
        <v>180</v>
      </c>
    </row>
    <row r="22" spans="2:5" ht="15.75">
      <c r="B22" s="72">
        <v>44593</v>
      </c>
      <c r="C22" s="9">
        <v>129</v>
      </c>
      <c r="D22" s="9">
        <v>155</v>
      </c>
    </row>
    <row r="23" spans="2:5" ht="15.75">
      <c r="B23" s="14">
        <v>44621</v>
      </c>
      <c r="C23" s="9">
        <v>121</v>
      </c>
      <c r="D23" s="9">
        <v>131</v>
      </c>
    </row>
    <row r="24" spans="2:5" ht="15.75">
      <c r="B24" s="109" t="s">
        <v>9</v>
      </c>
      <c r="C24" s="110">
        <f t="shared" ref="C24:D24" si="0">+SUM(C21:C23)</f>
        <v>367</v>
      </c>
      <c r="D24" s="110">
        <f t="shared" si="0"/>
        <v>466</v>
      </c>
    </row>
    <row r="26" spans="2:5" ht="18.75">
      <c r="B26" s="3" t="s">
        <v>47</v>
      </c>
    </row>
    <row r="27" spans="2:5" ht="45">
      <c r="B27" s="70" t="s">
        <v>135</v>
      </c>
      <c r="E27" s="84" t="s">
        <v>136</v>
      </c>
    </row>
  </sheetData>
  <autoFilter ref="B4:D4" xr:uid="{00000000-0009-0000-0000-000005000000}"/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E27"/>
  <sheetViews>
    <sheetView showGridLines="0" zoomScaleNormal="100" workbookViewId="0"/>
  </sheetViews>
  <sheetFormatPr defaultColWidth="9.140625" defaultRowHeight="15"/>
  <cols>
    <col min="1" max="1" width="5.7109375" customWidth="1"/>
    <col min="2" max="2" width="14.85546875" style="6" customWidth="1"/>
    <col min="3" max="3" width="15.5703125" customWidth="1"/>
    <col min="4" max="4" width="14" bestFit="1" customWidth="1"/>
    <col min="5" max="5" width="75.7109375" customWidth="1"/>
  </cols>
  <sheetData>
    <row r="1" spans="2:4" ht="50.1" customHeight="1"/>
    <row r="2" spans="2:4" ht="20.100000000000001" customHeight="1">
      <c r="B2" s="16" t="s">
        <v>137</v>
      </c>
    </row>
    <row r="3" spans="2:4" ht="30" customHeight="1">
      <c r="B3" s="154" t="s">
        <v>138</v>
      </c>
      <c r="C3" s="154"/>
      <c r="D3" s="154"/>
    </row>
    <row r="4" spans="2:4" ht="30" customHeight="1">
      <c r="B4" s="23" t="s">
        <v>2</v>
      </c>
      <c r="C4" s="24" t="s">
        <v>132</v>
      </c>
      <c r="D4" s="20" t="s">
        <v>133</v>
      </c>
    </row>
    <row r="5" spans="2:4" ht="15.75">
      <c r="B5" s="22">
        <v>44104</v>
      </c>
      <c r="C5" s="9">
        <v>1</v>
      </c>
      <c r="D5" s="10"/>
    </row>
    <row r="6" spans="2:4" ht="15.75">
      <c r="B6" s="7">
        <v>44135</v>
      </c>
      <c r="C6" s="9"/>
      <c r="D6" s="10"/>
    </row>
    <row r="7" spans="2:4" ht="15.75">
      <c r="B7" s="7">
        <v>44165</v>
      </c>
      <c r="C7" s="9">
        <v>68</v>
      </c>
      <c r="D7" s="10">
        <v>3</v>
      </c>
    </row>
    <row r="8" spans="2:4" ht="15.75">
      <c r="B8" s="7">
        <v>44196</v>
      </c>
      <c r="C8" s="9">
        <v>72</v>
      </c>
      <c r="D8" s="106">
        <v>135</v>
      </c>
    </row>
    <row r="9" spans="2:4" ht="15.75">
      <c r="B9" s="7">
        <v>44227</v>
      </c>
      <c r="C9" s="9">
        <v>54</v>
      </c>
      <c r="D9" s="106">
        <v>35</v>
      </c>
    </row>
    <row r="10" spans="2:4" ht="15.75">
      <c r="B10" s="7">
        <v>44255</v>
      </c>
      <c r="C10" s="9">
        <v>99</v>
      </c>
      <c r="D10" s="106">
        <v>106</v>
      </c>
    </row>
    <row r="11" spans="2:4" ht="15.75">
      <c r="B11" s="7">
        <v>44286</v>
      </c>
      <c r="C11" s="9">
        <v>121</v>
      </c>
      <c r="D11" s="106">
        <v>124</v>
      </c>
    </row>
    <row r="12" spans="2:4" ht="15.75">
      <c r="B12" s="14" t="s">
        <v>134</v>
      </c>
      <c r="C12" s="9">
        <v>89</v>
      </c>
      <c r="D12" s="106">
        <v>90</v>
      </c>
    </row>
    <row r="13" spans="2:4" ht="15.75">
      <c r="B13" s="14">
        <v>44317</v>
      </c>
      <c r="C13" s="9">
        <v>105</v>
      </c>
      <c r="D13" s="106">
        <v>105</v>
      </c>
    </row>
    <row r="14" spans="2:4" ht="15.75">
      <c r="B14" s="15">
        <v>44348</v>
      </c>
      <c r="C14" s="9">
        <v>111</v>
      </c>
      <c r="D14" s="106">
        <v>114</v>
      </c>
    </row>
    <row r="15" spans="2:4" ht="15.75">
      <c r="B15" s="7">
        <v>44378</v>
      </c>
      <c r="C15" s="9">
        <v>110</v>
      </c>
      <c r="D15" s="106">
        <v>94</v>
      </c>
    </row>
    <row r="16" spans="2:4" ht="15.75">
      <c r="B16" s="7">
        <v>44409</v>
      </c>
      <c r="C16" s="9">
        <v>121</v>
      </c>
      <c r="D16" s="106">
        <v>124</v>
      </c>
    </row>
    <row r="17" spans="2:5" ht="15.75">
      <c r="B17" s="88">
        <v>44440</v>
      </c>
      <c r="C17" s="9">
        <v>132</v>
      </c>
      <c r="D17" s="106">
        <v>120</v>
      </c>
    </row>
    <row r="18" spans="2:5" ht="15.75">
      <c r="B18" s="88">
        <v>44470</v>
      </c>
      <c r="C18" s="9">
        <v>167</v>
      </c>
      <c r="D18" s="106">
        <v>184</v>
      </c>
    </row>
    <row r="19" spans="2:5" ht="15.75">
      <c r="B19" s="88">
        <v>44501</v>
      </c>
      <c r="C19" s="9">
        <v>108</v>
      </c>
      <c r="D19" s="106">
        <v>113</v>
      </c>
    </row>
    <row r="20" spans="2:5" ht="15.75">
      <c r="B20" s="88">
        <v>44531</v>
      </c>
      <c r="C20" s="9">
        <v>77</v>
      </c>
      <c r="D20" s="106">
        <v>69</v>
      </c>
    </row>
    <row r="21" spans="2:5" ht="15.75">
      <c r="B21" s="14">
        <v>44562</v>
      </c>
      <c r="C21" s="99">
        <v>56</v>
      </c>
      <c r="D21" s="10">
        <v>64</v>
      </c>
    </row>
    <row r="22" spans="2:5" ht="15.75">
      <c r="B22" s="15">
        <v>44593</v>
      </c>
      <c r="C22" s="99">
        <v>115</v>
      </c>
      <c r="D22" s="10">
        <v>112</v>
      </c>
    </row>
    <row r="23" spans="2:5" ht="15.75">
      <c r="B23" s="7">
        <v>44621</v>
      </c>
      <c r="C23" s="99">
        <v>106</v>
      </c>
      <c r="D23" s="10">
        <v>102</v>
      </c>
    </row>
    <row r="24" spans="2:5" ht="15.75">
      <c r="B24" s="111" t="s">
        <v>9</v>
      </c>
      <c r="C24" s="108">
        <f t="shared" ref="C24:D24" si="0">+SUM(C21:C23)</f>
        <v>277</v>
      </c>
      <c r="D24" s="108">
        <f t="shared" si="0"/>
        <v>278</v>
      </c>
    </row>
    <row r="26" spans="2:5" ht="18.75">
      <c r="B26" s="3" t="s">
        <v>47</v>
      </c>
    </row>
    <row r="27" spans="2:5" ht="45">
      <c r="B27" s="70" t="s">
        <v>139</v>
      </c>
      <c r="E27" s="84" t="s">
        <v>140</v>
      </c>
    </row>
  </sheetData>
  <mergeCells count="1">
    <mergeCell ref="B3:D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F7F4D-A1B0-406A-A5B3-BF80D6EA6A90}">
  <dimension ref="B1:E28"/>
  <sheetViews>
    <sheetView showGridLines="0" zoomScaleNormal="100" workbookViewId="0"/>
  </sheetViews>
  <sheetFormatPr defaultColWidth="9.140625" defaultRowHeight="15"/>
  <cols>
    <col min="1" max="1" width="5.7109375" customWidth="1"/>
    <col min="2" max="2" width="14.85546875" style="6" customWidth="1"/>
    <col min="3" max="3" width="15.5703125" customWidth="1"/>
    <col min="4" max="4" width="14" bestFit="1" customWidth="1"/>
    <col min="5" max="5" width="49.5703125" customWidth="1"/>
  </cols>
  <sheetData>
    <row r="1" spans="2:4" ht="50.1" customHeight="1"/>
    <row r="2" spans="2:4" ht="20.100000000000001" customHeight="1">
      <c r="B2" s="16" t="s">
        <v>137</v>
      </c>
    </row>
    <row r="3" spans="2:4" ht="30" customHeight="1">
      <c r="B3" s="154" t="s">
        <v>138</v>
      </c>
      <c r="C3" s="154"/>
      <c r="D3" s="154"/>
    </row>
    <row r="4" spans="2:4" ht="30" customHeight="1">
      <c r="B4" s="23" t="s">
        <v>2</v>
      </c>
      <c r="C4" s="24" t="s">
        <v>132</v>
      </c>
      <c r="D4" s="20" t="s">
        <v>133</v>
      </c>
    </row>
    <row r="5" spans="2:4" ht="15.75">
      <c r="B5" s="22">
        <v>44073</v>
      </c>
      <c r="C5" s="9">
        <v>66</v>
      </c>
      <c r="D5" s="10">
        <v>82</v>
      </c>
    </row>
    <row r="6" spans="2:4" ht="15.75">
      <c r="B6" s="22">
        <v>44104</v>
      </c>
      <c r="C6" s="9">
        <v>88</v>
      </c>
      <c r="D6" s="10">
        <v>54</v>
      </c>
    </row>
    <row r="7" spans="2:4" ht="15.75">
      <c r="B7" s="7">
        <v>44135</v>
      </c>
      <c r="C7" s="9">
        <v>70</v>
      </c>
      <c r="D7" s="10">
        <v>84</v>
      </c>
    </row>
    <row r="8" spans="2:4" ht="15.75">
      <c r="B8" s="7">
        <v>44165</v>
      </c>
      <c r="C8" s="9">
        <v>40</v>
      </c>
      <c r="D8" s="10">
        <v>81</v>
      </c>
    </row>
    <row r="9" spans="2:4" ht="15.75">
      <c r="B9" s="7">
        <v>44196</v>
      </c>
      <c r="C9" s="9">
        <v>35</v>
      </c>
      <c r="D9" s="106">
        <v>9</v>
      </c>
    </row>
    <row r="10" spans="2:4" ht="15.75">
      <c r="B10" s="7">
        <v>44227</v>
      </c>
      <c r="C10" s="9">
        <v>18</v>
      </c>
      <c r="D10" s="106">
        <v>35</v>
      </c>
    </row>
    <row r="11" spans="2:4" ht="15.75">
      <c r="B11" s="7">
        <v>44255</v>
      </c>
      <c r="C11" s="9">
        <v>23</v>
      </c>
      <c r="D11" s="106">
        <v>23</v>
      </c>
    </row>
    <row r="12" spans="2:4" ht="15.75">
      <c r="B12" s="7">
        <v>44286</v>
      </c>
      <c r="C12" s="9">
        <v>17</v>
      </c>
      <c r="D12" s="106">
        <v>25</v>
      </c>
    </row>
    <row r="13" spans="2:4" ht="15.75">
      <c r="B13" s="14" t="s">
        <v>134</v>
      </c>
      <c r="C13" s="9">
        <v>52</v>
      </c>
      <c r="D13" s="106">
        <v>14</v>
      </c>
    </row>
    <row r="14" spans="2:4" ht="15.75">
      <c r="B14" s="14">
        <v>44317</v>
      </c>
      <c r="C14" s="9">
        <v>38</v>
      </c>
      <c r="D14" s="106">
        <v>53</v>
      </c>
    </row>
    <row r="15" spans="2:4" ht="15.75">
      <c r="B15" s="15">
        <v>44348</v>
      </c>
      <c r="C15" s="9">
        <v>25</v>
      </c>
      <c r="D15" s="106">
        <v>37</v>
      </c>
    </row>
    <row r="16" spans="2:4" ht="15.75">
      <c r="B16" s="7">
        <v>44378</v>
      </c>
      <c r="C16" s="9">
        <v>46</v>
      </c>
      <c r="D16" s="106">
        <v>43</v>
      </c>
    </row>
    <row r="17" spans="2:5" ht="15.75">
      <c r="B17" s="7">
        <v>44409</v>
      </c>
      <c r="C17" s="9">
        <v>43</v>
      </c>
      <c r="D17" s="106">
        <v>41</v>
      </c>
    </row>
    <row r="18" spans="2:5" ht="15.75">
      <c r="B18" s="88">
        <v>44440</v>
      </c>
      <c r="C18" s="9">
        <v>26</v>
      </c>
      <c r="D18" s="106">
        <v>37</v>
      </c>
    </row>
    <row r="19" spans="2:5" ht="15.75">
      <c r="B19" s="88">
        <v>44470</v>
      </c>
      <c r="C19" s="9">
        <v>34</v>
      </c>
      <c r="D19" s="106">
        <v>30</v>
      </c>
    </row>
    <row r="20" spans="2:5" ht="15.75">
      <c r="B20" s="88">
        <v>44501</v>
      </c>
      <c r="C20" s="9">
        <v>42</v>
      </c>
      <c r="D20" s="106">
        <v>21</v>
      </c>
    </row>
    <row r="21" spans="2:5" ht="15.75">
      <c r="B21" s="88">
        <v>44531</v>
      </c>
      <c r="C21" s="9">
        <v>21</v>
      </c>
      <c r="D21" s="106">
        <v>53</v>
      </c>
    </row>
    <row r="22" spans="2:5" ht="15.75">
      <c r="B22" s="14">
        <v>44562</v>
      </c>
      <c r="C22" s="9">
        <v>36</v>
      </c>
      <c r="D22" s="106">
        <v>21</v>
      </c>
    </row>
    <row r="23" spans="2:5" ht="15.75">
      <c r="B23" s="15">
        <v>44593</v>
      </c>
      <c r="C23" s="9">
        <v>28</v>
      </c>
      <c r="D23" s="106">
        <v>40</v>
      </c>
    </row>
    <row r="24" spans="2:5" ht="15.75">
      <c r="B24" s="7">
        <v>44621</v>
      </c>
      <c r="C24" s="9">
        <v>53</v>
      </c>
      <c r="D24" s="106">
        <v>52</v>
      </c>
    </row>
    <row r="25" spans="2:5" ht="15.75">
      <c r="B25" s="111" t="s">
        <v>9</v>
      </c>
      <c r="C25" s="108">
        <f t="shared" ref="C25:D25" si="0">+SUM(C22:C24)</f>
        <v>117</v>
      </c>
      <c r="D25" s="108">
        <f t="shared" si="0"/>
        <v>113</v>
      </c>
    </row>
    <row r="27" spans="2:5" ht="18.75">
      <c r="B27" s="3" t="s">
        <v>47</v>
      </c>
    </row>
    <row r="28" spans="2:5" ht="58.5" customHeight="1">
      <c r="B28" s="70" t="s">
        <v>141</v>
      </c>
      <c r="D28" s="155" t="s">
        <v>142</v>
      </c>
      <c r="E28" s="155"/>
    </row>
  </sheetData>
  <mergeCells count="2">
    <mergeCell ref="B3:D3"/>
    <mergeCell ref="D28:E28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Isidro Acevedo Mora</dc:creator>
  <cp:keywords/>
  <dc:description/>
  <cp:lastModifiedBy>Juan Carlos Castro Mendoza</cp:lastModifiedBy>
  <cp:revision/>
  <dcterms:created xsi:type="dcterms:W3CDTF">2021-05-31T14:52:54Z</dcterms:created>
  <dcterms:modified xsi:type="dcterms:W3CDTF">2022-04-28T16:22:39Z</dcterms:modified>
  <cp:category/>
  <cp:contentStatus/>
</cp:coreProperties>
</file>